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555" windowHeight="9120" activeTab="0"/>
  </bookViews>
  <sheets>
    <sheet name="1次リーグ" sheetId="1" r:id="rId1"/>
    <sheet name="2次リーグ" sheetId="2" r:id="rId2"/>
    <sheet name="決勝トーナメント" sheetId="3" r:id="rId3"/>
  </sheets>
  <definedNames/>
  <calcPr fullCalcOnLoad="1"/>
</workbook>
</file>

<file path=xl/sharedStrings.xml><?xml version="1.0" encoding="utf-8"?>
<sst xmlns="http://schemas.openxmlformats.org/spreadsheetml/2006/main" count="633" uniqueCount="206">
  <si>
    <t>勝</t>
  </si>
  <si>
    <t>分</t>
  </si>
  <si>
    <t>勝点</t>
  </si>
  <si>
    <t>得点</t>
  </si>
  <si>
    <t>失点</t>
  </si>
  <si>
    <t>得失点</t>
  </si>
  <si>
    <t>順位</t>
  </si>
  <si>
    <t>負</t>
  </si>
  <si>
    <t>（</t>
  </si>
  <si>
    <t>）</t>
  </si>
  <si>
    <t>対</t>
  </si>
  <si>
    <t>審判</t>
  </si>
  <si>
    <t>対戦</t>
  </si>
  <si>
    <t>開始時間</t>
  </si>
  <si>
    <t>試合順</t>
  </si>
  <si>
    <t>①</t>
  </si>
  <si>
    <t>③</t>
  </si>
  <si>
    <t>－</t>
  </si>
  <si>
    <t>⑤</t>
  </si>
  <si>
    <t>②</t>
  </si>
  <si>
    <t>⑥</t>
  </si>
  <si>
    <t>－</t>
  </si>
  <si>
    <t>（</t>
  </si>
  <si>
    <t>）</t>
  </si>
  <si>
    <t>（</t>
  </si>
  <si>
    <t>（</t>
  </si>
  <si>
    <t>）</t>
  </si>
  <si>
    <t>　茜浜グラウンドＡ</t>
  </si>
  <si>
    <t>　茜浜グラウンドＢ</t>
  </si>
  <si>
    <t>　袖ケ浦少年サッカー場</t>
  </si>
  <si>
    <t>－</t>
  </si>
  <si>
    <t>（</t>
  </si>
  <si>
    <t>）</t>
  </si>
  <si>
    <t>決勝トーナメント</t>
  </si>
  <si>
    <t>優　勝</t>
  </si>
  <si>
    <t>会 場 責 任 者</t>
  </si>
  <si>
    <t>第１会場代表
（　　　　　　）</t>
  </si>
  <si>
    <t>第４会場代表
（　　　　　　）</t>
  </si>
  <si>
    <t>第３会場代表
（　　　　　　）</t>
  </si>
  <si>
    <t>第２会場代表
（　　　　　　）</t>
  </si>
  <si>
    <t>　秋津サッカー場</t>
  </si>
  <si>
    <t>－</t>
  </si>
  <si>
    <t>第2会場代表
(　　　　　)</t>
  </si>
  <si>
    <t>第1会場代表
(　　　　　)</t>
  </si>
  <si>
    <t>第3会場代表
(　　　　　)</t>
  </si>
  <si>
    <t>①の勝者
(　　　　　)</t>
  </si>
  <si>
    <t>第4会場代表
(　　　　　)</t>
  </si>
  <si>
    <t>②の勝者
(　　　　　)</t>
  </si>
  <si>
    <t>主審
(　　)</t>
  </si>
  <si>
    <t>副審1
(　　)</t>
  </si>
  <si>
    <t>副審2
(　　)</t>
  </si>
  <si>
    <t>第4審
(　　)</t>
  </si>
  <si>
    <t>　香澄小学校</t>
  </si>
  <si>
    <t>第8会場代表</t>
  </si>
  <si>
    <t>第7会場代表</t>
  </si>
  <si>
    <t>第6会場代表</t>
  </si>
  <si>
    <t>第5会場代表</t>
  </si>
  <si>
    <t>第4会場代表</t>
  </si>
  <si>
    <t>第3会場代表</t>
  </si>
  <si>
    <t>第2会場代表</t>
  </si>
  <si>
    <t>第1会場代表</t>
  </si>
  <si>
    <t>1組1位</t>
  </si>
  <si>
    <t>2組1位</t>
  </si>
  <si>
    <t>3組1位</t>
  </si>
  <si>
    <t>4組1位</t>
  </si>
  <si>
    <t>7組1位</t>
  </si>
  <si>
    <t>8組1位</t>
  </si>
  <si>
    <t>9組1位</t>
  </si>
  <si>
    <t>10組1位</t>
  </si>
  <si>
    <t>11組1位</t>
  </si>
  <si>
    <t>12組1位</t>
  </si>
  <si>
    <t>13組1位</t>
  </si>
  <si>
    <t>14組1位</t>
  </si>
  <si>
    <t>15組1位</t>
  </si>
  <si>
    <t>16組1位</t>
  </si>
  <si>
    <t>5組1位</t>
  </si>
  <si>
    <t>6組1位</t>
  </si>
  <si>
    <t>大塚　方美</t>
  </si>
  <si>
    <t>Narashino</t>
  </si>
  <si>
    <t xml:space="preserve">  谷津南小学校</t>
  </si>
  <si>
    <t>1次リーグ</t>
  </si>
  <si>
    <t>　第1会場</t>
  </si>
  <si>
    <t>第1会場
代表決定戦</t>
  </si>
  <si>
    <t>　第2会場</t>
  </si>
  <si>
    <t>第2会場
代表決定戦</t>
  </si>
  <si>
    <t>　第3会場</t>
  </si>
  <si>
    <t>第3会場
代表決定戦</t>
  </si>
  <si>
    <t>　第4会場</t>
  </si>
  <si>
    <t>第4会場
代表決定戦</t>
  </si>
  <si>
    <t>1次リーグ組合せ</t>
  </si>
  <si>
    <t>　第5会場</t>
  </si>
  <si>
    <t>第5会場
代表決定戦</t>
  </si>
  <si>
    <t>　第6会場</t>
  </si>
  <si>
    <t>第6会場
代表決定戦</t>
  </si>
  <si>
    <t>　第7会場</t>
  </si>
  <si>
    <t>第7会場
代表決定戦</t>
  </si>
  <si>
    <t>　第8会場</t>
  </si>
  <si>
    <t>第8会場
代表決定戦</t>
  </si>
  <si>
    <t>2次リーグ</t>
  </si>
  <si>
    <t>2次リーグ組合せ</t>
  </si>
  <si>
    <t>④</t>
  </si>
  <si>
    <t>①</t>
  </si>
  <si>
    <t>⑤</t>
  </si>
  <si>
    <t>③</t>
  </si>
  <si>
    <t>②</t>
  </si>
  <si>
    <t>④</t>
  </si>
  <si>
    <t>　袖ヶ浦少年サッカー場</t>
  </si>
  <si>
    <t>石渡　真二</t>
  </si>
  <si>
    <t>向山ｲﾚﾌﾞﾝSC</t>
  </si>
  <si>
    <t>MSS・香澄</t>
  </si>
  <si>
    <t>第31回習志野市招待今泉メモリアル少年サッカー大会</t>
  </si>
  <si>
    <t>　平成26年8月30日（土）</t>
  </si>
  <si>
    <t>　平成26年8月31日（日）</t>
  </si>
  <si>
    <t>第31回習志野市招待今泉メモリアル少年サッカー大会</t>
  </si>
  <si>
    <t>　平成26年9月7日（日）</t>
  </si>
  <si>
    <t>　平成26年9月6日（土）</t>
  </si>
  <si>
    <t>習志野市制施行60周年記念試合</t>
  </si>
  <si>
    <t>新井　信明</t>
  </si>
  <si>
    <t>090-3594-4318</t>
  </si>
  <si>
    <t>畑中　康夫</t>
  </si>
  <si>
    <t>090-5320-0366</t>
  </si>
  <si>
    <t>手塚　葉二</t>
  </si>
  <si>
    <t>090-2421-4998</t>
  </si>
  <si>
    <t>櫻井　宏充</t>
  </si>
  <si>
    <t>090-8580-2956</t>
  </si>
  <si>
    <t>千葉美浜FCコパソル</t>
  </si>
  <si>
    <t>フォルテ野田SC</t>
  </si>
  <si>
    <t>鷺沼FC</t>
  </si>
  <si>
    <t>まつひだいSC</t>
  </si>
  <si>
    <t>若松エルフSC</t>
  </si>
  <si>
    <t>藤崎SC</t>
  </si>
  <si>
    <t>090-5515-2788</t>
  </si>
  <si>
    <t>090-3527-1752</t>
  </si>
  <si>
    <t>嶋崎　浩三</t>
  </si>
  <si>
    <t>080-5519-4477</t>
  </si>
  <si>
    <t>仁王　俊明</t>
  </si>
  <si>
    <t>090-3434-8500</t>
  </si>
  <si>
    <t>三井千葉SC</t>
  </si>
  <si>
    <t>中野木FC</t>
  </si>
  <si>
    <t>共和SC</t>
  </si>
  <si>
    <t>たちばなSC</t>
  </si>
  <si>
    <t>千葉FC</t>
  </si>
  <si>
    <t>大久保東FC</t>
  </si>
  <si>
    <t>小室FC</t>
  </si>
  <si>
    <t>矢切SC</t>
  </si>
  <si>
    <t>FCきみつ</t>
  </si>
  <si>
    <t>ちはら台SC</t>
  </si>
  <si>
    <t>FC大島</t>
  </si>
  <si>
    <t>谷津SC</t>
  </si>
  <si>
    <t>船橋イレブン2002</t>
  </si>
  <si>
    <t>西小中台FC</t>
  </si>
  <si>
    <t>柏ラッセルFC</t>
  </si>
  <si>
    <t>原FC</t>
  </si>
  <si>
    <t>大森SC</t>
  </si>
  <si>
    <t>バディーSC千葉</t>
  </si>
  <si>
    <t>エンデバーFC</t>
  </si>
  <si>
    <t>大久保SC</t>
  </si>
  <si>
    <t>中志津SC</t>
  </si>
  <si>
    <t>福田少年SC</t>
  </si>
  <si>
    <t>秋津SC</t>
  </si>
  <si>
    <t>市原ユナイテッドFC</t>
  </si>
  <si>
    <t>FC佐倉</t>
  </si>
  <si>
    <t>習志野トレセンU-11</t>
  </si>
  <si>
    <t>NPO HIP.SC</t>
  </si>
  <si>
    <t>HAMANO JSC</t>
  </si>
  <si>
    <t>東習志野FC</t>
  </si>
  <si>
    <t>船橋JYS</t>
  </si>
  <si>
    <t>白井富士FC</t>
  </si>
  <si>
    <t>SOLVENTO市原FC</t>
  </si>
  <si>
    <t>宮野木SC</t>
  </si>
  <si>
    <t>清和イレブンSC</t>
  </si>
  <si>
    <t>実籾マリンスターズ</t>
  </si>
  <si>
    <t>FCアローズ</t>
  </si>
  <si>
    <t>印西FC</t>
  </si>
  <si>
    <t>新浜FC</t>
  </si>
  <si>
    <t>ヴィスポ柏99</t>
  </si>
  <si>
    <t>FC北野</t>
  </si>
  <si>
    <t>篠　達也</t>
  </si>
  <si>
    <t>090-6524-3988</t>
  </si>
  <si>
    <t>藤代　智也</t>
  </si>
  <si>
    <t>090-4626-0085</t>
  </si>
  <si>
    <t xml:space="preserve">  袖ヶ浦少年サッカー場</t>
  </si>
  <si>
    <t>木下　昌弘</t>
  </si>
  <si>
    <t>090-3341-3855</t>
  </si>
  <si>
    <t>稲毛区トレセン</t>
  </si>
  <si>
    <t>習志野トレセン</t>
  </si>
  <si>
    <t>長生トレセン</t>
  </si>
  <si>
    <t>君津トレセン</t>
  </si>
  <si>
    <t>千葉中央FC</t>
  </si>
  <si>
    <t>松戸トレセン</t>
  </si>
  <si>
    <t>SP-フッチSC</t>
  </si>
  <si>
    <t>習志野トレセンU-12</t>
  </si>
  <si>
    <t>市川FC</t>
  </si>
  <si>
    <t>市原トレセン</t>
  </si>
  <si>
    <t>木更津トレセン</t>
  </si>
  <si>
    <t>柏レイソルU-12</t>
  </si>
  <si>
    <t>浦安トレセン</t>
  </si>
  <si>
    <t>八千代トレセン</t>
  </si>
  <si>
    <t>船橋トレセン</t>
  </si>
  <si>
    <t>柏レイソルA.ATOR'82</t>
  </si>
  <si>
    <t>③</t>
  </si>
  <si>
    <t>①</t>
  </si>
  <si>
    <t>②</t>
  </si>
  <si>
    <t>①</t>
  </si>
  <si>
    <t>③</t>
  </si>
  <si>
    <t>※9:00より大会本部にて代表者会議を行います。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</si>
</sst>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General&quot;組&quot;"/>
    <numFmt numFmtId="178" formatCode="[$-F400]h:mm:ss\ AM/PM"/>
    <numFmt numFmtId="179" formatCode="h:mm;@"/>
    <numFmt numFmtId="180" formatCode="0_);[Red]\(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color indexed="9"/>
      <name val="ＭＳ ゴシック"/>
      <family val="3"/>
    </font>
    <font>
      <b/>
      <u val="single"/>
      <sz val="8"/>
      <name val="ＭＳ ゴシック"/>
      <family val="3"/>
    </font>
    <font>
      <b/>
      <sz val="8"/>
      <name val="ＭＳ ゴシック"/>
      <family val="3"/>
    </font>
    <font>
      <sz val="6"/>
      <name val="ＭＳ Ｐ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6"/>
      <name val="ＭＳ ゴシック"/>
      <family val="3"/>
    </font>
    <font>
      <sz val="7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0" xfId="61" applyFont="1" applyFill="1" applyBorder="1" applyAlignment="1" applyProtection="1">
      <alignment horizontal="center" vertical="center" shrinkToFit="1"/>
      <protection/>
    </xf>
    <xf numFmtId="0" fontId="2" fillId="0" borderId="0" xfId="61" applyFont="1" applyFill="1" applyAlignment="1" applyProtection="1">
      <alignment horizontal="center" vertical="center" shrinkToFit="1"/>
      <protection/>
    </xf>
    <xf numFmtId="0" fontId="2" fillId="0" borderId="0" xfId="62" applyFont="1" applyFill="1" applyBorder="1" applyAlignment="1" applyProtection="1">
      <alignment horizontal="center" vertical="center" shrinkToFit="1"/>
      <protection/>
    </xf>
    <xf numFmtId="180" fontId="2" fillId="0" borderId="10" xfId="61" applyNumberFormat="1" applyFont="1" applyFill="1" applyBorder="1" applyAlignment="1" applyProtection="1">
      <alignment horizontal="center" vertical="center" shrinkToFit="1"/>
      <protection locked="0"/>
    </xf>
    <xf numFmtId="180" fontId="2" fillId="0" borderId="11" xfId="61" applyNumberFormat="1" applyFont="1" applyFill="1" applyBorder="1" applyAlignment="1" applyProtection="1">
      <alignment horizontal="center" vertical="center" shrinkToFit="1"/>
      <protection locked="0"/>
    </xf>
    <xf numFmtId="180" fontId="2" fillId="0" borderId="12" xfId="61" applyNumberFormat="1" applyFont="1" applyFill="1" applyBorder="1" applyAlignment="1" applyProtection="1">
      <alignment horizontal="center" vertical="center" shrinkToFit="1"/>
      <protection locked="0"/>
    </xf>
    <xf numFmtId="180" fontId="2" fillId="0" borderId="11" xfId="62" applyNumberFormat="1" applyFont="1" applyFill="1" applyBorder="1" applyAlignment="1" applyProtection="1">
      <alignment horizontal="center" vertical="center" shrinkToFit="1"/>
      <protection locked="0"/>
    </xf>
    <xf numFmtId="0" fontId="2" fillId="0" borderId="13" xfId="61" applyFont="1" applyFill="1" applyBorder="1" applyAlignment="1" applyProtection="1">
      <alignment horizontal="center" vertical="center" shrinkToFit="1"/>
      <protection locked="0"/>
    </xf>
    <xf numFmtId="180" fontId="2" fillId="0" borderId="0" xfId="61" applyNumberFormat="1" applyFont="1" applyFill="1" applyBorder="1" applyAlignment="1" applyProtection="1">
      <alignment horizontal="center" vertical="center" shrinkToFit="1"/>
      <protection/>
    </xf>
    <xf numFmtId="0" fontId="5" fillId="0" borderId="0" xfId="61" applyFont="1" applyFill="1" applyAlignment="1" applyProtection="1">
      <alignment horizontal="center" vertical="center" shrinkToFit="1"/>
      <protection/>
    </xf>
    <xf numFmtId="0" fontId="5" fillId="0" borderId="0" xfId="62" applyFont="1" applyFill="1" applyBorder="1" applyAlignment="1" applyProtection="1">
      <alignment horizontal="center" vertical="center" wrapText="1" shrinkToFit="1"/>
      <protection/>
    </xf>
    <xf numFmtId="0" fontId="5" fillId="0" borderId="0" xfId="61" applyFont="1" applyFill="1" applyBorder="1" applyAlignment="1" applyProtection="1">
      <alignment horizontal="center" vertical="center" shrinkToFit="1"/>
      <protection/>
    </xf>
    <xf numFmtId="0" fontId="5" fillId="0" borderId="0" xfId="62" applyFont="1" applyFill="1" applyBorder="1" applyAlignment="1" applyProtection="1">
      <alignment horizontal="center" vertical="center" shrinkToFit="1"/>
      <protection/>
    </xf>
    <xf numFmtId="180" fontId="5" fillId="0" borderId="0" xfId="61" applyNumberFormat="1" applyFont="1" applyFill="1" applyBorder="1" applyAlignment="1" applyProtection="1">
      <alignment horizontal="center" vertical="center" shrinkToFit="1"/>
      <protection/>
    </xf>
    <xf numFmtId="180" fontId="2" fillId="0" borderId="0" xfId="62" applyNumberFormat="1" applyFont="1" applyFill="1" applyBorder="1" applyAlignment="1" applyProtection="1">
      <alignment horizontal="center" vertical="center" shrinkToFit="1"/>
      <protection/>
    </xf>
    <xf numFmtId="180" fontId="5" fillId="0" borderId="0" xfId="62" applyNumberFormat="1" applyFont="1" applyFill="1" applyBorder="1" applyAlignment="1" applyProtection="1">
      <alignment horizontal="center" vertical="center" shrinkToFit="1"/>
      <protection/>
    </xf>
    <xf numFmtId="0" fontId="5" fillId="0" borderId="0" xfId="61" applyFont="1" applyFill="1" applyAlignment="1" applyProtection="1">
      <alignment horizontal="center" vertical="center" shrinkToFit="1"/>
      <protection locked="0"/>
    </xf>
    <xf numFmtId="0" fontId="2" fillId="0" borderId="12" xfId="6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14" xfId="61" applyFont="1" applyBorder="1" applyAlignment="1">
      <alignment vertical="center"/>
      <protection/>
    </xf>
    <xf numFmtId="0" fontId="6" fillId="0" borderId="15" xfId="61" applyFont="1" applyBorder="1" applyAlignment="1">
      <alignment vertical="center"/>
      <protection/>
    </xf>
    <xf numFmtId="0" fontId="6" fillId="0" borderId="0" xfId="61" applyFont="1" applyAlignment="1">
      <alignment vertical="center"/>
      <protection/>
    </xf>
    <xf numFmtId="49" fontId="7" fillId="0" borderId="0" xfId="61" applyNumberFormat="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16" xfId="61" applyFont="1" applyBorder="1" applyAlignment="1">
      <alignment vertical="center"/>
      <protection/>
    </xf>
    <xf numFmtId="0" fontId="6" fillId="0" borderId="17" xfId="61" applyFont="1" applyBorder="1" applyAlignment="1">
      <alignment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vertical="top" textRotation="255"/>
      <protection/>
    </xf>
    <xf numFmtId="0" fontId="6" fillId="0" borderId="0" xfId="61" applyFont="1" applyBorder="1" applyAlignment="1">
      <alignment horizontal="center" vertical="top" textRotation="255"/>
      <protection/>
    </xf>
    <xf numFmtId="0" fontId="5" fillId="0" borderId="0" xfId="61" applyFont="1" applyFill="1" applyBorder="1" applyAlignment="1" applyProtection="1">
      <alignment horizontal="center" vertical="center" shrinkToFit="1"/>
      <protection locked="0"/>
    </xf>
    <xf numFmtId="0" fontId="5" fillId="0" borderId="0" xfId="62" applyFont="1" applyFill="1" applyBorder="1" applyAlignment="1" applyProtection="1">
      <alignment horizontal="center" vertical="center" wrapText="1" shrinkToFit="1"/>
      <protection locked="0"/>
    </xf>
    <xf numFmtId="180" fontId="5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61" applyFont="1" applyFill="1" applyBorder="1" applyAlignment="1" applyProtection="1">
      <alignment horizontal="center" vertical="center" shrinkToFit="1"/>
      <protection/>
    </xf>
    <xf numFmtId="0" fontId="8" fillId="0" borderId="13" xfId="61" applyFont="1" applyFill="1" applyBorder="1" applyAlignment="1" applyProtection="1">
      <alignment horizontal="center" vertical="center" shrinkToFit="1"/>
      <protection/>
    </xf>
    <xf numFmtId="180" fontId="8" fillId="0" borderId="13" xfId="61" applyNumberFormat="1" applyFont="1" applyFill="1" applyBorder="1" applyAlignment="1" applyProtection="1">
      <alignment horizontal="center" vertical="center" shrinkToFit="1"/>
      <protection/>
    </xf>
    <xf numFmtId="0" fontId="8" fillId="0" borderId="15" xfId="61" applyFont="1" applyFill="1" applyBorder="1" applyAlignment="1" applyProtection="1">
      <alignment horizontal="center" vertical="center" shrinkToFit="1"/>
      <protection/>
    </xf>
    <xf numFmtId="0" fontId="8" fillId="0" borderId="19" xfId="61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>
      <alignment horizontal="center" vertical="center" shrinkToFit="1"/>
    </xf>
    <xf numFmtId="0" fontId="13" fillId="0" borderId="12" xfId="61" applyFont="1" applyFill="1" applyBorder="1" applyAlignment="1" applyProtection="1">
      <alignment horizontal="center" vertical="center" shrinkToFit="1"/>
      <protection locked="0"/>
    </xf>
    <xf numFmtId="177" fontId="13" fillId="0" borderId="13" xfId="61" applyNumberFormat="1" applyFont="1" applyFill="1" applyBorder="1" applyAlignment="1" applyProtection="1">
      <alignment horizontal="center" vertical="center" shrinkToFit="1"/>
      <protection locked="0"/>
    </xf>
    <xf numFmtId="0" fontId="7" fillId="0" borderId="13" xfId="61" applyFont="1" applyFill="1" applyBorder="1" applyAlignment="1" applyProtection="1">
      <alignment horizontal="center" vertical="center" shrinkToFit="1"/>
      <protection/>
    </xf>
    <xf numFmtId="0" fontId="7" fillId="0" borderId="13" xfId="62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14" fillId="0" borderId="13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13" xfId="0" applyFont="1" applyFill="1" applyBorder="1" applyAlignment="1" applyProtection="1">
      <alignment horizontal="center" vertical="center" shrinkToFit="1"/>
      <protection locked="0"/>
    </xf>
    <xf numFmtId="0" fontId="14" fillId="0" borderId="13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5" fillId="0" borderId="14" xfId="61" applyFont="1" applyFill="1" applyBorder="1" applyAlignment="1" applyProtection="1">
      <alignment horizontal="center" vertical="center" shrinkToFit="1"/>
      <protection locked="0"/>
    </xf>
    <xf numFmtId="0" fontId="5" fillId="0" borderId="0" xfId="61" applyFont="1" applyFill="1" applyAlignment="1" applyProtection="1">
      <alignment horizontal="left" vertical="center" shrinkToFit="1"/>
      <protection locked="0"/>
    </xf>
    <xf numFmtId="0" fontId="5" fillId="0" borderId="0" xfId="61" applyFont="1" applyFill="1" applyAlignment="1" applyProtection="1">
      <alignment horizontal="center" vertical="center" shrinkToFit="1"/>
      <protection locked="0"/>
    </xf>
    <xf numFmtId="0" fontId="7" fillId="0" borderId="20" xfId="61" applyFont="1" applyFill="1" applyBorder="1" applyAlignment="1" applyProtection="1">
      <alignment horizontal="center" vertical="center" shrinkToFit="1"/>
      <protection/>
    </xf>
    <xf numFmtId="0" fontId="7" fillId="0" borderId="21" xfId="61" applyFont="1" applyFill="1" applyBorder="1" applyAlignment="1" applyProtection="1">
      <alignment horizontal="center" vertical="center" shrinkToFit="1"/>
      <protection/>
    </xf>
    <xf numFmtId="0" fontId="5" fillId="0" borderId="0" xfId="61" applyFont="1" applyFill="1" applyBorder="1" applyAlignment="1" applyProtection="1">
      <alignment horizontal="center" vertical="center" shrinkToFit="1"/>
      <protection/>
    </xf>
    <xf numFmtId="180" fontId="5" fillId="0" borderId="0" xfId="62" applyNumberFormat="1" applyFont="1" applyFill="1" applyBorder="1" applyAlignment="1" applyProtection="1">
      <alignment horizontal="center" vertical="center" shrinkToFit="1"/>
      <protection locked="0"/>
    </xf>
    <xf numFmtId="180" fontId="5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61" applyFont="1" applyFill="1" applyBorder="1" applyAlignment="1" applyProtection="1">
      <alignment horizontal="center" vertical="center" shrinkToFit="1"/>
      <protection locked="0"/>
    </xf>
    <xf numFmtId="49" fontId="33" fillId="0" borderId="11" xfId="0" applyNumberFormat="1" applyFont="1" applyFill="1" applyBorder="1" applyAlignment="1">
      <alignment horizontal="center" vertical="center" shrinkToFit="1"/>
    </xf>
    <xf numFmtId="49" fontId="33" fillId="0" borderId="12" xfId="0" applyNumberFormat="1" applyFont="1" applyFill="1" applyBorder="1" applyAlignment="1">
      <alignment horizontal="center" shrinkToFit="1"/>
    </xf>
    <xf numFmtId="0" fontId="32" fillId="0" borderId="10" xfId="0" applyFont="1" applyFill="1" applyBorder="1" applyAlignment="1">
      <alignment horizontal="center" vertical="center" shrinkToFit="1"/>
    </xf>
    <xf numFmtId="0" fontId="5" fillId="0" borderId="0" xfId="62" applyFont="1" applyFill="1" applyBorder="1" applyAlignment="1" applyProtection="1">
      <alignment horizontal="center" vertical="center" wrapText="1" shrinkToFit="1"/>
      <protection locked="0"/>
    </xf>
    <xf numFmtId="0" fontId="5" fillId="0" borderId="0" xfId="61" applyFont="1" applyFill="1" applyAlignment="1" applyProtection="1">
      <alignment horizontal="center" vertical="center" shrinkToFit="1"/>
      <protection/>
    </xf>
    <xf numFmtId="0" fontId="7" fillId="0" borderId="22" xfId="62" applyFont="1" applyFill="1" applyBorder="1" applyAlignment="1" applyProtection="1">
      <alignment horizontal="center" vertical="center" shrinkToFit="1"/>
      <protection/>
    </xf>
    <xf numFmtId="0" fontId="7" fillId="0" borderId="20" xfId="62" applyFont="1" applyFill="1" applyBorder="1" applyAlignment="1" applyProtection="1">
      <alignment horizontal="center" vertical="center" shrinkToFit="1"/>
      <protection/>
    </xf>
    <xf numFmtId="0" fontId="7" fillId="0" borderId="21" xfId="62" applyFont="1" applyFill="1" applyBorder="1" applyAlignment="1" applyProtection="1">
      <alignment horizontal="center" vertical="center" shrinkToFit="1"/>
      <protection/>
    </xf>
    <xf numFmtId="0" fontId="7" fillId="0" borderId="22" xfId="61" applyFont="1" applyFill="1" applyBorder="1" applyAlignment="1" applyProtection="1">
      <alignment horizontal="center" vertical="center" shrinkToFit="1"/>
      <protection/>
    </xf>
    <xf numFmtId="0" fontId="5" fillId="0" borderId="14" xfId="61" applyFont="1" applyFill="1" applyBorder="1" applyAlignment="1" applyProtection="1">
      <alignment horizontal="left" vertical="center" shrinkToFit="1"/>
      <protection locked="0"/>
    </xf>
    <xf numFmtId="0" fontId="6" fillId="0" borderId="14" xfId="61" applyFont="1" applyFill="1" applyBorder="1" applyAlignment="1" applyProtection="1">
      <alignment horizontal="right" vertical="center" shrinkToFit="1"/>
      <protection/>
    </xf>
    <xf numFmtId="0" fontId="6" fillId="0" borderId="14" xfId="61" applyFont="1" applyFill="1" applyBorder="1" applyAlignment="1" applyProtection="1">
      <alignment horizontal="left" vertical="center" shrinkToFit="1"/>
      <protection/>
    </xf>
    <xf numFmtId="0" fontId="5" fillId="0" borderId="0" xfId="61" applyFont="1" applyFill="1" applyAlignment="1" applyProtection="1">
      <alignment horizontal="center" vertical="center" wrapText="1" shrinkToFit="1"/>
      <protection/>
    </xf>
    <xf numFmtId="0" fontId="5" fillId="0" borderId="14" xfId="61" applyFont="1" applyFill="1" applyBorder="1" applyAlignment="1" applyProtection="1">
      <alignment horizontal="center" vertical="center" wrapText="1" shrinkToFit="1"/>
      <protection locked="0"/>
    </xf>
    <xf numFmtId="0" fontId="9" fillId="0" borderId="20" xfId="62" applyFont="1" applyFill="1" applyBorder="1" applyAlignment="1" applyProtection="1">
      <alignment horizontal="center" vertical="center" shrinkToFit="1"/>
      <protection/>
    </xf>
    <xf numFmtId="0" fontId="10" fillId="0" borderId="20" xfId="62" applyFont="1" applyFill="1" applyBorder="1" applyAlignment="1" applyProtection="1">
      <alignment horizontal="center" vertical="center" shrinkToFit="1"/>
      <protection/>
    </xf>
    <xf numFmtId="0" fontId="6" fillId="0" borderId="11" xfId="61" applyFont="1" applyBorder="1" applyAlignment="1">
      <alignment horizontal="center" vertical="center" textRotation="255" wrapText="1"/>
      <protection/>
    </xf>
    <xf numFmtId="0" fontId="6" fillId="0" borderId="10" xfId="61" applyFont="1" applyBorder="1" applyAlignment="1">
      <alignment horizontal="center" vertical="center" textRotation="255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49" fontId="6" fillId="0" borderId="0" xfId="61" applyNumberFormat="1" applyFont="1" applyBorder="1" applyAlignment="1">
      <alignment horizontal="center" vertical="top" wrapText="1"/>
      <protection/>
    </xf>
    <xf numFmtId="49" fontId="6" fillId="0" borderId="20" xfId="61" applyNumberFormat="1" applyFont="1" applyBorder="1" applyAlignment="1">
      <alignment horizontal="center" vertical="top" wrapText="1"/>
      <protection/>
    </xf>
    <xf numFmtId="49" fontId="6" fillId="0" borderId="21" xfId="61" applyNumberFormat="1" applyFont="1" applyBorder="1" applyAlignment="1">
      <alignment horizontal="center" vertical="top" wrapText="1"/>
      <protection/>
    </xf>
    <xf numFmtId="49" fontId="6" fillId="0" borderId="22" xfId="61" applyNumberFormat="1" applyFont="1" applyBorder="1" applyAlignment="1">
      <alignment horizontal="center" vertical="top" wrapText="1"/>
      <protection/>
    </xf>
    <xf numFmtId="0" fontId="6" fillId="0" borderId="13" xfId="61" applyFont="1" applyFill="1" applyBorder="1" applyAlignment="1" applyProtection="1">
      <alignment horizontal="center" vertical="center" shrinkToFit="1"/>
      <protection/>
    </xf>
    <xf numFmtId="0" fontId="6" fillId="0" borderId="11" xfId="61" applyFont="1" applyFill="1" applyBorder="1" applyAlignment="1" applyProtection="1">
      <alignment horizontal="center" vertical="center" shrinkToFit="1"/>
      <protection/>
    </xf>
    <xf numFmtId="0" fontId="6" fillId="0" borderId="10" xfId="61" applyFont="1" applyFill="1" applyBorder="1" applyAlignment="1" applyProtection="1">
      <alignment horizontal="center" vertical="center" shrinkToFit="1"/>
      <protection/>
    </xf>
    <xf numFmtId="0" fontId="6" fillId="0" borderId="23" xfId="61" applyFont="1" applyFill="1" applyBorder="1" applyAlignment="1" applyProtection="1">
      <alignment horizontal="center" vertical="center" shrinkToFit="1"/>
      <protection/>
    </xf>
    <xf numFmtId="0" fontId="6" fillId="0" borderId="12" xfId="61" applyFont="1" applyFill="1" applyBorder="1" applyAlignment="1" applyProtection="1">
      <alignment horizontal="center" vertical="center" shrinkToFit="1"/>
      <protection/>
    </xf>
    <xf numFmtId="0" fontId="6" fillId="0" borderId="13" xfId="61" applyFont="1" applyFill="1" applyBorder="1" applyAlignment="1" applyProtection="1">
      <alignment horizontal="center" vertical="center" wrapText="1" shrinkToFit="1"/>
      <protection/>
    </xf>
    <xf numFmtId="0" fontId="6" fillId="0" borderId="24" xfId="61" applyFont="1" applyFill="1" applyBorder="1" applyAlignment="1" applyProtection="1">
      <alignment horizontal="center" vertical="center" wrapText="1" shrinkToFit="1"/>
      <protection/>
    </xf>
    <xf numFmtId="0" fontId="6" fillId="0" borderId="14" xfId="61" applyFont="1" applyFill="1" applyBorder="1" applyAlignment="1" applyProtection="1">
      <alignment horizontal="right" vertical="center"/>
      <protection/>
    </xf>
    <xf numFmtId="0" fontId="6" fillId="0" borderId="14" xfId="61" applyFont="1" applyFill="1" applyBorder="1" applyAlignment="1" applyProtection="1">
      <alignment horizontal="left" vertical="center"/>
      <protection/>
    </xf>
    <xf numFmtId="0" fontId="0" fillId="0" borderId="14" xfId="0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61" applyFont="1" applyFill="1" applyAlignment="1" applyProtection="1">
      <alignment horizontal="center" vertical="center" shrinkToFit="1"/>
      <protection locked="0"/>
    </xf>
    <xf numFmtId="0" fontId="6" fillId="0" borderId="25" xfId="61" applyFont="1" applyFill="1" applyBorder="1" applyAlignment="1" applyProtection="1">
      <alignment horizontal="center" vertical="center" wrapText="1" shrinkToFit="1"/>
      <protection/>
    </xf>
    <xf numFmtId="0" fontId="6" fillId="0" borderId="19" xfId="61" applyFont="1" applyFill="1" applyBorder="1" applyAlignment="1" applyProtection="1">
      <alignment horizontal="center" vertical="center" shrinkToFit="1"/>
      <protection/>
    </xf>
    <xf numFmtId="0" fontId="6" fillId="0" borderId="0" xfId="0" applyFont="1" applyBorder="1" applyAlignment="1">
      <alignment vertical="center"/>
    </xf>
    <xf numFmtId="2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20" fontId="6" fillId="0" borderId="11" xfId="0" applyNumberFormat="1" applyFont="1" applyFill="1" applyBorder="1" applyAlignment="1" applyProtection="1">
      <alignment horizontal="center" vertical="center"/>
      <protection/>
    </xf>
    <xf numFmtId="2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61" applyFont="1" applyFill="1" applyBorder="1" applyAlignment="1" applyProtection="1">
      <alignment horizontal="center" vertical="center" wrapText="1" shrinkToFit="1"/>
      <protection/>
    </xf>
    <xf numFmtId="0" fontId="6" fillId="0" borderId="12" xfId="61" applyFont="1" applyFill="1" applyBorder="1" applyAlignment="1" applyProtection="1">
      <alignment horizontal="center" vertical="center" wrapText="1" shrinkToFit="1"/>
      <protection/>
    </xf>
    <xf numFmtId="0" fontId="6" fillId="0" borderId="10" xfId="61" applyFont="1" applyFill="1" applyBorder="1" applyAlignment="1" applyProtection="1">
      <alignment horizontal="center" vertical="center" wrapText="1" shrinkToFit="1"/>
      <protection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4" fillId="0" borderId="13" xfId="0" applyFont="1" applyBorder="1" applyAlignment="1" applyProtection="1">
      <alignment horizontal="center" vertical="center" shrinkToFit="1"/>
      <protection locked="0"/>
    </xf>
    <xf numFmtId="0" fontId="35" fillId="0" borderId="13" xfId="0" applyFont="1" applyBorder="1" applyAlignment="1" applyProtection="1">
      <alignment horizontal="center" vertical="center" shrinkToFit="1"/>
      <protection locked="0"/>
    </xf>
    <xf numFmtId="0" fontId="35" fillId="0" borderId="13" xfId="0" applyFont="1" applyFill="1" applyBorder="1" applyAlignment="1">
      <alignment horizontal="center" vertical="center" shrinkToFit="1"/>
    </xf>
    <xf numFmtId="0" fontId="6" fillId="0" borderId="0" xfId="61" applyFont="1" applyFill="1" applyBorder="1" applyAlignment="1" applyProtection="1">
      <alignment horizontal="right" vertical="center" shrinkToFit="1"/>
      <protection/>
    </xf>
    <xf numFmtId="0" fontId="7" fillId="0" borderId="0" xfId="61" applyFont="1" applyFill="1" applyBorder="1" applyAlignment="1" applyProtection="1">
      <alignment horizontal="center" vertical="center" shrinkToFit="1"/>
      <protection/>
    </xf>
    <xf numFmtId="0" fontId="2" fillId="0" borderId="0" xfId="61" applyFont="1" applyFill="1" applyBorder="1" applyAlignment="1" applyProtection="1">
      <alignment horizontal="center"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トーナメント表" xfId="61"/>
    <cellStyle name="標準_組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37"/>
  <sheetViews>
    <sheetView tabSelected="1" zoomScalePageLayoutView="0" workbookViewId="0" topLeftCell="A1">
      <selection activeCell="A1" sqref="A1:J1"/>
    </sheetView>
  </sheetViews>
  <sheetFormatPr defaultColWidth="10.625" defaultRowHeight="30" customHeight="1"/>
  <cols>
    <col min="1" max="1" width="13.125" style="2" customWidth="1"/>
    <col min="2" max="18" width="4.625" style="2" customWidth="1"/>
    <col min="19" max="19" width="2.125" style="2" customWidth="1"/>
    <col min="20" max="20" width="13.125" style="2" customWidth="1"/>
    <col min="21" max="37" width="4.625" style="2" customWidth="1"/>
    <col min="38" max="38" width="2.125" style="2" customWidth="1"/>
    <col min="39" max="39" width="13.125" style="2" customWidth="1"/>
    <col min="40" max="56" width="4.625" style="2" customWidth="1"/>
    <col min="57" max="57" width="2.125" style="2" customWidth="1"/>
    <col min="58" max="58" width="13.125" style="2" customWidth="1"/>
    <col min="59" max="75" width="4.625" style="2" customWidth="1"/>
    <col min="76" max="16384" width="10.625" style="2" customWidth="1"/>
  </cols>
  <sheetData>
    <row r="1" spans="1:75" ht="19.5" customHeight="1">
      <c r="A1" s="74" t="s">
        <v>110</v>
      </c>
      <c r="B1" s="74"/>
      <c r="C1" s="74"/>
      <c r="D1" s="74"/>
      <c r="E1" s="74"/>
      <c r="F1" s="74"/>
      <c r="G1" s="74"/>
      <c r="H1" s="74"/>
      <c r="I1" s="74"/>
      <c r="J1" s="74"/>
      <c r="K1" s="73" t="s">
        <v>89</v>
      </c>
      <c r="L1" s="73"/>
      <c r="M1" s="73"/>
      <c r="N1" s="73"/>
      <c r="O1" s="73"/>
      <c r="P1" s="73"/>
      <c r="Q1" s="73"/>
      <c r="R1" s="73"/>
      <c r="S1" s="119"/>
      <c r="T1" s="74" t="str">
        <f>A1</f>
        <v>第31回習志野市招待今泉メモリアル少年サッカー大会</v>
      </c>
      <c r="U1" s="74"/>
      <c r="V1" s="74"/>
      <c r="W1" s="74"/>
      <c r="X1" s="74"/>
      <c r="Y1" s="74"/>
      <c r="Z1" s="74"/>
      <c r="AA1" s="74"/>
      <c r="AB1" s="74"/>
      <c r="AC1" s="74"/>
      <c r="AD1" s="73" t="s">
        <v>89</v>
      </c>
      <c r="AE1" s="73"/>
      <c r="AF1" s="73"/>
      <c r="AG1" s="73"/>
      <c r="AH1" s="73"/>
      <c r="AI1" s="73"/>
      <c r="AJ1" s="73"/>
      <c r="AK1" s="73"/>
      <c r="AL1" s="119"/>
      <c r="AM1" s="74" t="str">
        <f>A1</f>
        <v>第31回習志野市招待今泉メモリアル少年サッカー大会</v>
      </c>
      <c r="AN1" s="74"/>
      <c r="AO1" s="74"/>
      <c r="AP1" s="74"/>
      <c r="AQ1" s="74"/>
      <c r="AR1" s="74"/>
      <c r="AS1" s="74"/>
      <c r="AT1" s="74"/>
      <c r="AU1" s="74"/>
      <c r="AV1" s="74"/>
      <c r="AW1" s="73" t="s">
        <v>89</v>
      </c>
      <c r="AX1" s="73"/>
      <c r="AY1" s="73"/>
      <c r="AZ1" s="73"/>
      <c r="BA1" s="73"/>
      <c r="BB1" s="73"/>
      <c r="BC1" s="73"/>
      <c r="BD1" s="73"/>
      <c r="BE1" s="119"/>
      <c r="BF1" s="74" t="str">
        <f>A1</f>
        <v>第31回習志野市招待今泉メモリアル少年サッカー大会</v>
      </c>
      <c r="BG1" s="74"/>
      <c r="BH1" s="74"/>
      <c r="BI1" s="74"/>
      <c r="BJ1" s="74"/>
      <c r="BK1" s="74"/>
      <c r="BL1" s="74"/>
      <c r="BM1" s="74"/>
      <c r="BN1" s="74"/>
      <c r="BO1" s="74"/>
      <c r="BP1" s="73" t="s">
        <v>89</v>
      </c>
      <c r="BQ1" s="73"/>
      <c r="BR1" s="73"/>
      <c r="BS1" s="73"/>
      <c r="BT1" s="73"/>
      <c r="BU1" s="73"/>
      <c r="BV1" s="73"/>
      <c r="BW1" s="73"/>
    </row>
    <row r="2" spans="19:57" ht="19.5" customHeight="1">
      <c r="S2" s="1"/>
      <c r="AL2" s="1"/>
      <c r="AM2" s="13"/>
      <c r="AN2" s="16"/>
      <c r="AO2" s="16"/>
      <c r="AP2" s="16"/>
      <c r="AQ2" s="14"/>
      <c r="AR2" s="14"/>
      <c r="AS2" s="14"/>
      <c r="AT2" s="14"/>
      <c r="AU2" s="14"/>
      <c r="AV2" s="9"/>
      <c r="AW2" s="12"/>
      <c r="AX2" s="12"/>
      <c r="AY2" s="12"/>
      <c r="AZ2" s="12"/>
      <c r="BA2" s="12"/>
      <c r="BB2" s="12"/>
      <c r="BC2" s="12"/>
      <c r="BD2" s="12"/>
      <c r="BE2" s="1"/>
    </row>
    <row r="3" spans="1:75" s="10" customFormat="1" ht="19.5" customHeight="1">
      <c r="A3" s="55" t="s">
        <v>80</v>
      </c>
      <c r="B3" s="55"/>
      <c r="C3" s="55" t="s">
        <v>111</v>
      </c>
      <c r="D3" s="55"/>
      <c r="E3" s="55"/>
      <c r="F3" s="55"/>
      <c r="G3" s="55"/>
      <c r="H3" s="55"/>
      <c r="I3" s="55"/>
      <c r="J3" s="55"/>
      <c r="K3" s="56" t="s">
        <v>35</v>
      </c>
      <c r="L3" s="56"/>
      <c r="M3" s="56"/>
      <c r="N3" s="56"/>
      <c r="O3" s="17"/>
      <c r="P3" s="17"/>
      <c r="Q3" s="17"/>
      <c r="R3" s="17"/>
      <c r="S3" s="33"/>
      <c r="T3" s="55" t="s">
        <v>80</v>
      </c>
      <c r="U3" s="55"/>
      <c r="V3" s="55" t="str">
        <f>C3</f>
        <v>　平成26年8月30日（土）</v>
      </c>
      <c r="W3" s="55"/>
      <c r="X3" s="55"/>
      <c r="Y3" s="55"/>
      <c r="Z3" s="55"/>
      <c r="AA3" s="55"/>
      <c r="AB3" s="55"/>
      <c r="AC3" s="55"/>
      <c r="AD3" s="56" t="s">
        <v>35</v>
      </c>
      <c r="AE3" s="56"/>
      <c r="AF3" s="56"/>
      <c r="AG3" s="56"/>
      <c r="AH3" s="17"/>
      <c r="AI3" s="17"/>
      <c r="AJ3" s="17"/>
      <c r="AK3" s="17"/>
      <c r="AL3" s="33"/>
      <c r="AM3" s="55" t="s">
        <v>80</v>
      </c>
      <c r="AN3" s="55"/>
      <c r="AO3" s="55" t="s">
        <v>112</v>
      </c>
      <c r="AP3" s="55"/>
      <c r="AQ3" s="55"/>
      <c r="AR3" s="55"/>
      <c r="AS3" s="55"/>
      <c r="AT3" s="55"/>
      <c r="AU3" s="55"/>
      <c r="AV3" s="55"/>
      <c r="AW3" s="56" t="s">
        <v>35</v>
      </c>
      <c r="AX3" s="56"/>
      <c r="AY3" s="56"/>
      <c r="AZ3" s="56"/>
      <c r="BA3" s="17"/>
      <c r="BB3" s="17"/>
      <c r="BC3" s="17"/>
      <c r="BD3" s="17"/>
      <c r="BE3" s="33"/>
      <c r="BF3" s="55" t="s">
        <v>80</v>
      </c>
      <c r="BG3" s="55"/>
      <c r="BH3" s="55" t="str">
        <f>AO3</f>
        <v>　平成26年8月31日（日）</v>
      </c>
      <c r="BI3" s="55"/>
      <c r="BJ3" s="55"/>
      <c r="BK3" s="55"/>
      <c r="BL3" s="55"/>
      <c r="BM3" s="55"/>
      <c r="BN3" s="55"/>
      <c r="BO3" s="55"/>
      <c r="BP3" s="56" t="s">
        <v>35</v>
      </c>
      <c r="BQ3" s="56"/>
      <c r="BR3" s="56"/>
      <c r="BS3" s="56"/>
      <c r="BT3" s="17"/>
      <c r="BU3" s="17"/>
      <c r="BV3" s="17"/>
      <c r="BW3" s="17"/>
    </row>
    <row r="4" spans="1:75" s="10" customFormat="1" ht="19.5" customHeight="1">
      <c r="A4" s="72" t="s">
        <v>81</v>
      </c>
      <c r="B4" s="72"/>
      <c r="C4" s="72" t="s">
        <v>27</v>
      </c>
      <c r="D4" s="72"/>
      <c r="E4" s="72"/>
      <c r="F4" s="72"/>
      <c r="G4" s="72"/>
      <c r="H4" s="72"/>
      <c r="I4" s="72"/>
      <c r="J4" s="72"/>
      <c r="K4" s="54" t="s">
        <v>117</v>
      </c>
      <c r="L4" s="54"/>
      <c r="M4" s="54"/>
      <c r="N4" s="54"/>
      <c r="O4" s="54" t="s">
        <v>118</v>
      </c>
      <c r="P4" s="54"/>
      <c r="Q4" s="54"/>
      <c r="R4" s="54"/>
      <c r="S4" s="33"/>
      <c r="T4" s="72" t="s">
        <v>85</v>
      </c>
      <c r="U4" s="72"/>
      <c r="V4" s="72" t="s">
        <v>29</v>
      </c>
      <c r="W4" s="72"/>
      <c r="X4" s="72"/>
      <c r="Y4" s="72"/>
      <c r="Z4" s="72"/>
      <c r="AA4" s="72"/>
      <c r="AB4" s="72"/>
      <c r="AC4" s="72"/>
      <c r="AD4" s="54" t="s">
        <v>119</v>
      </c>
      <c r="AE4" s="54"/>
      <c r="AF4" s="54"/>
      <c r="AG4" s="54"/>
      <c r="AH4" s="54" t="s">
        <v>120</v>
      </c>
      <c r="AI4" s="54"/>
      <c r="AJ4" s="54"/>
      <c r="AK4" s="54"/>
      <c r="AL4" s="33"/>
      <c r="AM4" s="72" t="s">
        <v>90</v>
      </c>
      <c r="AN4" s="72"/>
      <c r="AO4" s="72" t="s">
        <v>27</v>
      </c>
      <c r="AP4" s="72"/>
      <c r="AQ4" s="72"/>
      <c r="AR4" s="72"/>
      <c r="AS4" s="72"/>
      <c r="AT4" s="72"/>
      <c r="AU4" s="72"/>
      <c r="AV4" s="72"/>
      <c r="AW4" s="54" t="s">
        <v>121</v>
      </c>
      <c r="AX4" s="54"/>
      <c r="AY4" s="54"/>
      <c r="AZ4" s="54"/>
      <c r="BA4" s="54" t="s">
        <v>122</v>
      </c>
      <c r="BB4" s="54"/>
      <c r="BC4" s="54"/>
      <c r="BD4" s="54"/>
      <c r="BE4" s="33"/>
      <c r="BF4" s="72" t="s">
        <v>94</v>
      </c>
      <c r="BG4" s="72"/>
      <c r="BH4" s="72" t="s">
        <v>106</v>
      </c>
      <c r="BI4" s="72"/>
      <c r="BJ4" s="72"/>
      <c r="BK4" s="72"/>
      <c r="BL4" s="72"/>
      <c r="BM4" s="72"/>
      <c r="BN4" s="72"/>
      <c r="BO4" s="72"/>
      <c r="BP4" s="54" t="s">
        <v>123</v>
      </c>
      <c r="BQ4" s="54"/>
      <c r="BR4" s="54"/>
      <c r="BS4" s="54"/>
      <c r="BT4" s="54" t="s">
        <v>124</v>
      </c>
      <c r="BU4" s="54"/>
      <c r="BV4" s="54"/>
      <c r="BW4" s="54"/>
    </row>
    <row r="5" spans="1:75" ht="30" customHeight="1">
      <c r="A5" s="43">
        <v>1</v>
      </c>
      <c r="B5" s="68" t="str">
        <f>A6</f>
        <v>千葉美浜FCコパソル</v>
      </c>
      <c r="C5" s="69"/>
      <c r="D5" s="70"/>
      <c r="E5" s="71" t="str">
        <f>A7</f>
        <v>フォルテ野田SC</v>
      </c>
      <c r="F5" s="57"/>
      <c r="G5" s="58"/>
      <c r="H5" s="68" t="str">
        <f>A8</f>
        <v>鷺沼FC</v>
      </c>
      <c r="I5" s="69"/>
      <c r="J5" s="70"/>
      <c r="K5" s="44" t="s">
        <v>2</v>
      </c>
      <c r="L5" s="44" t="s">
        <v>0</v>
      </c>
      <c r="M5" s="44" t="s">
        <v>1</v>
      </c>
      <c r="N5" s="44" t="s">
        <v>7</v>
      </c>
      <c r="O5" s="44" t="s">
        <v>5</v>
      </c>
      <c r="P5" s="44" t="s">
        <v>3</v>
      </c>
      <c r="Q5" s="44" t="s">
        <v>4</v>
      </c>
      <c r="R5" s="44" t="s">
        <v>6</v>
      </c>
      <c r="S5" s="120"/>
      <c r="T5" s="43">
        <v>5</v>
      </c>
      <c r="U5" s="68" t="str">
        <f>T6</f>
        <v>小室FC</v>
      </c>
      <c r="V5" s="69"/>
      <c r="W5" s="70"/>
      <c r="X5" s="71" t="str">
        <f>T7</f>
        <v>矢切SC</v>
      </c>
      <c r="Y5" s="57"/>
      <c r="Z5" s="58"/>
      <c r="AA5" s="68" t="str">
        <f>T8</f>
        <v>FCきみつ</v>
      </c>
      <c r="AB5" s="69"/>
      <c r="AC5" s="70"/>
      <c r="AD5" s="44" t="s">
        <v>2</v>
      </c>
      <c r="AE5" s="44" t="s">
        <v>0</v>
      </c>
      <c r="AF5" s="44" t="s">
        <v>1</v>
      </c>
      <c r="AG5" s="44" t="s">
        <v>7</v>
      </c>
      <c r="AH5" s="44" t="s">
        <v>5</v>
      </c>
      <c r="AI5" s="44" t="s">
        <v>3</v>
      </c>
      <c r="AJ5" s="44" t="s">
        <v>4</v>
      </c>
      <c r="AK5" s="44" t="s">
        <v>6</v>
      </c>
      <c r="AL5" s="120"/>
      <c r="AM5" s="43">
        <v>9</v>
      </c>
      <c r="AN5" s="68" t="str">
        <f>AM6</f>
        <v>バディーSC千葉</v>
      </c>
      <c r="AO5" s="69"/>
      <c r="AP5" s="70"/>
      <c r="AQ5" s="71" t="str">
        <f>AM7</f>
        <v>エンデバーFC</v>
      </c>
      <c r="AR5" s="57"/>
      <c r="AS5" s="58"/>
      <c r="AT5" s="68" t="str">
        <f>AM8</f>
        <v>大久保SC</v>
      </c>
      <c r="AU5" s="69"/>
      <c r="AV5" s="70"/>
      <c r="AW5" s="44" t="s">
        <v>2</v>
      </c>
      <c r="AX5" s="44" t="s">
        <v>0</v>
      </c>
      <c r="AY5" s="44" t="s">
        <v>1</v>
      </c>
      <c r="AZ5" s="44" t="s">
        <v>7</v>
      </c>
      <c r="BA5" s="44" t="s">
        <v>5</v>
      </c>
      <c r="BB5" s="44" t="s">
        <v>3</v>
      </c>
      <c r="BC5" s="44" t="s">
        <v>4</v>
      </c>
      <c r="BD5" s="44" t="s">
        <v>6</v>
      </c>
      <c r="BE5" s="120"/>
      <c r="BF5" s="43">
        <v>13</v>
      </c>
      <c r="BG5" s="68" t="str">
        <f>BF6</f>
        <v>船橋JYS</v>
      </c>
      <c r="BH5" s="69"/>
      <c r="BI5" s="70"/>
      <c r="BJ5" s="71" t="str">
        <f>BF7</f>
        <v>白井富士FC</v>
      </c>
      <c r="BK5" s="57"/>
      <c r="BL5" s="58"/>
      <c r="BM5" s="68" t="str">
        <f>BF8</f>
        <v>SOLVENTO市原FC</v>
      </c>
      <c r="BN5" s="69"/>
      <c r="BO5" s="70"/>
      <c r="BP5" s="44" t="s">
        <v>2</v>
      </c>
      <c r="BQ5" s="44" t="s">
        <v>0</v>
      </c>
      <c r="BR5" s="44" t="s">
        <v>1</v>
      </c>
      <c r="BS5" s="44" t="s">
        <v>7</v>
      </c>
      <c r="BT5" s="44" t="s">
        <v>5</v>
      </c>
      <c r="BU5" s="44" t="s">
        <v>3</v>
      </c>
      <c r="BV5" s="44" t="s">
        <v>4</v>
      </c>
      <c r="BW5" s="44" t="s">
        <v>6</v>
      </c>
    </row>
    <row r="6" spans="1:75" ht="30" customHeight="1">
      <c r="A6" s="46" t="s">
        <v>125</v>
      </c>
      <c r="B6" s="63" t="s">
        <v>78</v>
      </c>
      <c r="C6" s="64"/>
      <c r="D6" s="65"/>
      <c r="E6" s="5"/>
      <c r="F6" s="42" t="s">
        <v>101</v>
      </c>
      <c r="G6" s="4"/>
      <c r="H6" s="6"/>
      <c r="I6" s="42" t="s">
        <v>102</v>
      </c>
      <c r="J6" s="4"/>
      <c r="K6" s="36">
        <f>L6*3+M6*1</f>
        <v>0</v>
      </c>
      <c r="L6" s="37">
        <f>COUNTIF(B6:J6,"○")</f>
        <v>0</v>
      </c>
      <c r="M6" s="37">
        <f>COUNTIF(B6:J6,"△")</f>
        <v>0</v>
      </c>
      <c r="N6" s="37">
        <f>COUNTIF(B6:J6,"●")</f>
        <v>0</v>
      </c>
      <c r="O6" s="37" t="e">
        <f>P6-Q6</f>
        <v>#VALUE!</v>
      </c>
      <c r="P6" s="37" t="e">
        <f>B6+E6+H6</f>
        <v>#VALUE!</v>
      </c>
      <c r="Q6" s="38">
        <f>D6+G6+J6</f>
        <v>0</v>
      </c>
      <c r="R6" s="8"/>
      <c r="S6" s="121"/>
      <c r="T6" s="49" t="s">
        <v>143</v>
      </c>
      <c r="U6" s="63" t="s">
        <v>78</v>
      </c>
      <c r="V6" s="64"/>
      <c r="W6" s="65"/>
      <c r="X6" s="5"/>
      <c r="Y6" s="42" t="s">
        <v>15</v>
      </c>
      <c r="Z6" s="4"/>
      <c r="AA6" s="6"/>
      <c r="AB6" s="42" t="s">
        <v>18</v>
      </c>
      <c r="AC6" s="4"/>
      <c r="AD6" s="36">
        <f>AE6*3+AF6*1</f>
        <v>0</v>
      </c>
      <c r="AE6" s="37">
        <f>COUNTIF(U6:AC6,"○")</f>
        <v>0</v>
      </c>
      <c r="AF6" s="37">
        <f>COUNTIF(U6:AC6,"△")</f>
        <v>0</v>
      </c>
      <c r="AG6" s="37">
        <f>COUNTIF(U6:AC6,"●")</f>
        <v>0</v>
      </c>
      <c r="AH6" s="37" t="e">
        <f>AI6-AJ6</f>
        <v>#VALUE!</v>
      </c>
      <c r="AI6" s="37" t="e">
        <f>U6+X6+AA6</f>
        <v>#VALUE!</v>
      </c>
      <c r="AJ6" s="38">
        <f>W6+Z6+AC6</f>
        <v>0</v>
      </c>
      <c r="AK6" s="8"/>
      <c r="AL6" s="121"/>
      <c r="AM6" s="49" t="s">
        <v>154</v>
      </c>
      <c r="AN6" s="63" t="s">
        <v>78</v>
      </c>
      <c r="AO6" s="64"/>
      <c r="AP6" s="65"/>
      <c r="AQ6" s="5"/>
      <c r="AR6" s="42" t="s">
        <v>15</v>
      </c>
      <c r="AS6" s="4"/>
      <c r="AT6" s="6"/>
      <c r="AU6" s="42" t="s">
        <v>18</v>
      </c>
      <c r="AV6" s="4"/>
      <c r="AW6" s="36">
        <f>AX6*3+AY6*1</f>
        <v>0</v>
      </c>
      <c r="AX6" s="37">
        <f>COUNTIF(AN6:AV6,"○")</f>
        <v>0</v>
      </c>
      <c r="AY6" s="37">
        <f>COUNTIF(AN6:AV6,"△")</f>
        <v>0</v>
      </c>
      <c r="AZ6" s="37">
        <f>COUNTIF(AN6:AV6,"●")</f>
        <v>0</v>
      </c>
      <c r="BA6" s="37" t="e">
        <f>BB6-BC6</f>
        <v>#VALUE!</v>
      </c>
      <c r="BB6" s="37" t="e">
        <f>AN6+AQ6+AT6</f>
        <v>#VALUE!</v>
      </c>
      <c r="BC6" s="38">
        <f>AP6+AS6+AV6</f>
        <v>0</v>
      </c>
      <c r="BD6" s="8"/>
      <c r="BE6" s="121"/>
      <c r="BF6" s="49" t="s">
        <v>166</v>
      </c>
      <c r="BG6" s="63" t="s">
        <v>78</v>
      </c>
      <c r="BH6" s="64"/>
      <c r="BI6" s="65"/>
      <c r="BJ6" s="5"/>
      <c r="BK6" s="42" t="s">
        <v>15</v>
      </c>
      <c r="BL6" s="4"/>
      <c r="BM6" s="6"/>
      <c r="BN6" s="42" t="s">
        <v>18</v>
      </c>
      <c r="BO6" s="4"/>
      <c r="BP6" s="36">
        <f>BQ6*3+BR6*1</f>
        <v>0</v>
      </c>
      <c r="BQ6" s="37">
        <f>COUNTIF(BG6:BO6,"○")</f>
        <v>0</v>
      </c>
      <c r="BR6" s="37">
        <f>COUNTIF(BG6:BO6,"△")</f>
        <v>0</v>
      </c>
      <c r="BS6" s="37">
        <f>COUNTIF(BG6:BO6,"●")</f>
        <v>0</v>
      </c>
      <c r="BT6" s="37" t="e">
        <f>BU6-BV6</f>
        <v>#VALUE!</v>
      </c>
      <c r="BU6" s="37" t="e">
        <f>BG6+BJ6+BM6</f>
        <v>#VALUE!</v>
      </c>
      <c r="BV6" s="38">
        <f>BI6+BL6+BO6</f>
        <v>0</v>
      </c>
      <c r="BW6" s="8"/>
    </row>
    <row r="7" spans="1:75" ht="30" customHeight="1">
      <c r="A7" s="46" t="s">
        <v>126</v>
      </c>
      <c r="B7" s="5"/>
      <c r="C7" s="18"/>
      <c r="D7" s="4"/>
      <c r="E7" s="63" t="s">
        <v>78</v>
      </c>
      <c r="F7" s="64"/>
      <c r="G7" s="65"/>
      <c r="H7" s="5"/>
      <c r="I7" s="42" t="s">
        <v>103</v>
      </c>
      <c r="J7" s="4"/>
      <c r="K7" s="39">
        <f>L7*3+M7*1</f>
        <v>0</v>
      </c>
      <c r="L7" s="40">
        <f>COUNTIF(B7:J7,"○")</f>
        <v>0</v>
      </c>
      <c r="M7" s="40">
        <f>COUNTIF(B7:J7,"△")</f>
        <v>0</v>
      </c>
      <c r="N7" s="40">
        <f>COUNTIF(B7:J7,"●")</f>
        <v>0</v>
      </c>
      <c r="O7" s="37" t="e">
        <f>P7-Q7</f>
        <v>#VALUE!</v>
      </c>
      <c r="P7" s="37" t="e">
        <f>B7+E7+H7</f>
        <v>#VALUE!</v>
      </c>
      <c r="Q7" s="38">
        <f>D7+G7+J7</f>
        <v>0</v>
      </c>
      <c r="R7" s="8"/>
      <c r="S7" s="121"/>
      <c r="T7" s="49" t="s">
        <v>144</v>
      </c>
      <c r="U7" s="5"/>
      <c r="V7" s="18"/>
      <c r="W7" s="4"/>
      <c r="X7" s="63" t="s">
        <v>78</v>
      </c>
      <c r="Y7" s="64"/>
      <c r="Z7" s="65"/>
      <c r="AA7" s="5"/>
      <c r="AB7" s="42" t="s">
        <v>16</v>
      </c>
      <c r="AC7" s="4"/>
      <c r="AD7" s="39">
        <f>AE7*3+AF7*1</f>
        <v>0</v>
      </c>
      <c r="AE7" s="40">
        <f>COUNTIF(U7:AC7,"○")</f>
        <v>0</v>
      </c>
      <c r="AF7" s="40">
        <f>COUNTIF(U7:AC7,"△")</f>
        <v>0</v>
      </c>
      <c r="AG7" s="40">
        <f>COUNTIF(U7:AC7,"●")</f>
        <v>0</v>
      </c>
      <c r="AH7" s="37" t="e">
        <f>AI7-AJ7</f>
        <v>#VALUE!</v>
      </c>
      <c r="AI7" s="37" t="e">
        <f>U7+X7+AA7</f>
        <v>#VALUE!</v>
      </c>
      <c r="AJ7" s="38">
        <f>W7+Z7+AC7</f>
        <v>0</v>
      </c>
      <c r="AK7" s="8"/>
      <c r="AL7" s="121"/>
      <c r="AM7" s="49" t="s">
        <v>155</v>
      </c>
      <c r="AN7" s="5"/>
      <c r="AO7" s="18"/>
      <c r="AP7" s="4"/>
      <c r="AQ7" s="63" t="s">
        <v>78</v>
      </c>
      <c r="AR7" s="64"/>
      <c r="AS7" s="65"/>
      <c r="AT7" s="5"/>
      <c r="AU7" s="42" t="s">
        <v>16</v>
      </c>
      <c r="AV7" s="4"/>
      <c r="AW7" s="39">
        <f>AX7*3+AY7*1</f>
        <v>0</v>
      </c>
      <c r="AX7" s="40">
        <f>COUNTIF(AN7:AV7,"○")</f>
        <v>0</v>
      </c>
      <c r="AY7" s="40">
        <f>COUNTIF(AN7:AV7,"△")</f>
        <v>0</v>
      </c>
      <c r="AZ7" s="40">
        <f>COUNTIF(AN7:AV7,"●")</f>
        <v>0</v>
      </c>
      <c r="BA7" s="37" t="e">
        <f>BB7-BC7</f>
        <v>#VALUE!</v>
      </c>
      <c r="BB7" s="37" t="e">
        <f>AN7+AQ7+AT7</f>
        <v>#VALUE!</v>
      </c>
      <c r="BC7" s="38">
        <f>AP7+AS7+AV7</f>
        <v>0</v>
      </c>
      <c r="BD7" s="8"/>
      <c r="BE7" s="121"/>
      <c r="BF7" s="49" t="s">
        <v>167</v>
      </c>
      <c r="BG7" s="5"/>
      <c r="BH7" s="18"/>
      <c r="BI7" s="4"/>
      <c r="BJ7" s="63" t="s">
        <v>78</v>
      </c>
      <c r="BK7" s="64"/>
      <c r="BL7" s="65"/>
      <c r="BM7" s="5"/>
      <c r="BN7" s="42" t="s">
        <v>16</v>
      </c>
      <c r="BO7" s="4"/>
      <c r="BP7" s="39">
        <f>BQ7*3+BR7*1</f>
        <v>0</v>
      </c>
      <c r="BQ7" s="40">
        <f>COUNTIF(BG7:BO7,"○")</f>
        <v>0</v>
      </c>
      <c r="BR7" s="40">
        <f>COUNTIF(BG7:BO7,"△")</f>
        <v>0</v>
      </c>
      <c r="BS7" s="40">
        <f>COUNTIF(BG7:BO7,"●")</f>
        <v>0</v>
      </c>
      <c r="BT7" s="37" t="e">
        <f>BU7-BV7</f>
        <v>#VALUE!</v>
      </c>
      <c r="BU7" s="37" t="e">
        <f>BG7+BJ7+BM7</f>
        <v>#VALUE!</v>
      </c>
      <c r="BV7" s="38">
        <f>BI7+BL7+BO7</f>
        <v>0</v>
      </c>
      <c r="BW7" s="8"/>
    </row>
    <row r="8" spans="1:75" ht="30" customHeight="1">
      <c r="A8" s="52" t="s">
        <v>127</v>
      </c>
      <c r="B8" s="7"/>
      <c r="C8" s="18"/>
      <c r="D8" s="4"/>
      <c r="E8" s="5"/>
      <c r="F8" s="18"/>
      <c r="G8" s="4"/>
      <c r="H8" s="63" t="s">
        <v>78</v>
      </c>
      <c r="I8" s="64"/>
      <c r="J8" s="65"/>
      <c r="K8" s="36">
        <f>L8*3+M8*1</f>
        <v>0</v>
      </c>
      <c r="L8" s="37">
        <f>COUNTIF(B8:J8,"○")</f>
        <v>0</v>
      </c>
      <c r="M8" s="37">
        <f>COUNTIF(B8:J8,"△")</f>
        <v>0</v>
      </c>
      <c r="N8" s="37">
        <f>COUNTIF(B8:J8,"●")</f>
        <v>0</v>
      </c>
      <c r="O8" s="37" t="e">
        <f>P8-Q8</f>
        <v>#VALUE!</v>
      </c>
      <c r="P8" s="37" t="e">
        <f>B8+E8+H8</f>
        <v>#VALUE!</v>
      </c>
      <c r="Q8" s="38">
        <f>D8+G8+J8</f>
        <v>0</v>
      </c>
      <c r="R8" s="8"/>
      <c r="S8" s="121"/>
      <c r="T8" s="48" t="s">
        <v>145</v>
      </c>
      <c r="U8" s="7"/>
      <c r="V8" s="18"/>
      <c r="W8" s="4"/>
      <c r="X8" s="5"/>
      <c r="Y8" s="18"/>
      <c r="Z8" s="4"/>
      <c r="AA8" s="63" t="s">
        <v>78</v>
      </c>
      <c r="AB8" s="64"/>
      <c r="AC8" s="65"/>
      <c r="AD8" s="36">
        <f>AE8*3+AF8*1</f>
        <v>0</v>
      </c>
      <c r="AE8" s="37">
        <f>COUNTIF(U8:AC8,"○")</f>
        <v>0</v>
      </c>
      <c r="AF8" s="37">
        <f>COUNTIF(U8:AC8,"△")</f>
        <v>0</v>
      </c>
      <c r="AG8" s="37">
        <f>COUNTIF(U8:AC8,"●")</f>
        <v>0</v>
      </c>
      <c r="AH8" s="37" t="e">
        <f>AI8-AJ8</f>
        <v>#VALUE!</v>
      </c>
      <c r="AI8" s="37" t="e">
        <f>U8+X8+AA8</f>
        <v>#VALUE!</v>
      </c>
      <c r="AJ8" s="38">
        <f>W8+Z8+AC8</f>
        <v>0</v>
      </c>
      <c r="AK8" s="8"/>
      <c r="AL8" s="121"/>
      <c r="AM8" s="49" t="s">
        <v>156</v>
      </c>
      <c r="AN8" s="7"/>
      <c r="AO8" s="18"/>
      <c r="AP8" s="4"/>
      <c r="AQ8" s="5"/>
      <c r="AR8" s="18"/>
      <c r="AS8" s="4"/>
      <c r="AT8" s="63" t="s">
        <v>78</v>
      </c>
      <c r="AU8" s="64"/>
      <c r="AV8" s="65"/>
      <c r="AW8" s="36">
        <f>AX8*3+AY8*1</f>
        <v>0</v>
      </c>
      <c r="AX8" s="37">
        <f>COUNTIF(AN8:AV8,"○")</f>
        <v>0</v>
      </c>
      <c r="AY8" s="37">
        <f>COUNTIF(AN8:AV8,"△")</f>
        <v>0</v>
      </c>
      <c r="AZ8" s="37">
        <f>COUNTIF(AN8:AV8,"●")</f>
        <v>0</v>
      </c>
      <c r="BA8" s="37" t="e">
        <f>BB8-BC8</f>
        <v>#VALUE!</v>
      </c>
      <c r="BB8" s="37" t="e">
        <f>AN8+AQ8+AT8</f>
        <v>#VALUE!</v>
      </c>
      <c r="BC8" s="38">
        <f>AP8+AS8+AV8</f>
        <v>0</v>
      </c>
      <c r="BD8" s="8"/>
      <c r="BE8" s="121"/>
      <c r="BF8" s="49" t="s">
        <v>168</v>
      </c>
      <c r="BG8" s="7"/>
      <c r="BH8" s="18"/>
      <c r="BI8" s="4"/>
      <c r="BJ8" s="5"/>
      <c r="BK8" s="18"/>
      <c r="BL8" s="4"/>
      <c r="BM8" s="63" t="s">
        <v>78</v>
      </c>
      <c r="BN8" s="64"/>
      <c r="BO8" s="65"/>
      <c r="BP8" s="36">
        <f>BQ8*3+BR8*1</f>
        <v>0</v>
      </c>
      <c r="BQ8" s="37">
        <f>COUNTIF(BG8:BO8,"○")</f>
        <v>0</v>
      </c>
      <c r="BR8" s="37">
        <f>COUNTIF(BG8:BO8,"△")</f>
        <v>0</v>
      </c>
      <c r="BS8" s="37">
        <f>COUNTIF(BG8:BO8,"●")</f>
        <v>0</v>
      </c>
      <c r="BT8" s="37" t="e">
        <f>BU8-BV8</f>
        <v>#VALUE!</v>
      </c>
      <c r="BU8" s="37" t="e">
        <f>BG8+BJ8+BM8</f>
        <v>#VALUE!</v>
      </c>
      <c r="BV8" s="38">
        <f>BI8+BL8+BO8</f>
        <v>0</v>
      </c>
      <c r="BW8" s="8"/>
    </row>
    <row r="9" spans="19:67" ht="30" customHeight="1">
      <c r="S9" s="1"/>
      <c r="U9" s="1"/>
      <c r="V9" s="1"/>
      <c r="W9" s="1"/>
      <c r="X9" s="1"/>
      <c r="Y9" s="1"/>
      <c r="Z9" s="1"/>
      <c r="AA9" s="1"/>
      <c r="AB9" s="1"/>
      <c r="AC9" s="1"/>
      <c r="AL9" s="1"/>
      <c r="AN9" s="1"/>
      <c r="AO9" s="1"/>
      <c r="AP9" s="1"/>
      <c r="AQ9" s="1"/>
      <c r="AR9" s="1"/>
      <c r="AS9" s="1"/>
      <c r="AT9" s="1"/>
      <c r="AU9" s="1"/>
      <c r="AV9" s="1"/>
      <c r="BE9" s="1"/>
      <c r="BG9" s="1"/>
      <c r="BH9" s="1"/>
      <c r="BI9" s="1"/>
      <c r="BJ9" s="1"/>
      <c r="BK9" s="1"/>
      <c r="BL9" s="1"/>
      <c r="BM9" s="1"/>
      <c r="BN9" s="1"/>
      <c r="BO9" s="1"/>
    </row>
    <row r="10" spans="1:75" ht="30" customHeight="1">
      <c r="A10" s="43">
        <v>2</v>
      </c>
      <c r="B10" s="68" t="str">
        <f>A11</f>
        <v>まつひだいSC</v>
      </c>
      <c r="C10" s="69"/>
      <c r="D10" s="70"/>
      <c r="E10" s="71" t="str">
        <f>A12</f>
        <v>若松エルフSC</v>
      </c>
      <c r="F10" s="57"/>
      <c r="G10" s="58"/>
      <c r="H10" s="68" t="str">
        <f>A13</f>
        <v>藤崎SC</v>
      </c>
      <c r="I10" s="69"/>
      <c r="J10" s="70"/>
      <c r="K10" s="44" t="s">
        <v>2</v>
      </c>
      <c r="L10" s="44" t="s">
        <v>0</v>
      </c>
      <c r="M10" s="44" t="s">
        <v>1</v>
      </c>
      <c r="N10" s="44" t="s">
        <v>7</v>
      </c>
      <c r="O10" s="44" t="s">
        <v>5</v>
      </c>
      <c r="P10" s="44" t="s">
        <v>3</v>
      </c>
      <c r="Q10" s="44" t="s">
        <v>4</v>
      </c>
      <c r="R10" s="44" t="s">
        <v>6</v>
      </c>
      <c r="S10" s="120"/>
      <c r="T10" s="43">
        <v>6</v>
      </c>
      <c r="U10" s="68" t="str">
        <f>T11</f>
        <v>ちはら台SC</v>
      </c>
      <c r="V10" s="69"/>
      <c r="W10" s="70"/>
      <c r="X10" s="71" t="str">
        <f>T12</f>
        <v>FC大島</v>
      </c>
      <c r="Y10" s="57"/>
      <c r="Z10" s="58"/>
      <c r="AA10" s="68" t="str">
        <f>T13</f>
        <v>谷津SC</v>
      </c>
      <c r="AB10" s="69"/>
      <c r="AC10" s="70"/>
      <c r="AD10" s="44" t="s">
        <v>2</v>
      </c>
      <c r="AE10" s="44" t="s">
        <v>0</v>
      </c>
      <c r="AF10" s="44" t="s">
        <v>1</v>
      </c>
      <c r="AG10" s="44" t="s">
        <v>7</v>
      </c>
      <c r="AH10" s="44" t="s">
        <v>5</v>
      </c>
      <c r="AI10" s="44" t="s">
        <v>3</v>
      </c>
      <c r="AJ10" s="44" t="s">
        <v>4</v>
      </c>
      <c r="AK10" s="44" t="s">
        <v>6</v>
      </c>
      <c r="AL10" s="120"/>
      <c r="AM10" s="43">
        <v>10</v>
      </c>
      <c r="AN10" s="68" t="str">
        <f>AM11</f>
        <v>中志津SC</v>
      </c>
      <c r="AO10" s="69"/>
      <c r="AP10" s="70"/>
      <c r="AQ10" s="71" t="str">
        <f>AM12</f>
        <v>福田少年SC</v>
      </c>
      <c r="AR10" s="57"/>
      <c r="AS10" s="58"/>
      <c r="AT10" s="68" t="str">
        <f>AM13</f>
        <v>秋津SC</v>
      </c>
      <c r="AU10" s="69"/>
      <c r="AV10" s="70"/>
      <c r="AW10" s="44" t="s">
        <v>2</v>
      </c>
      <c r="AX10" s="44" t="s">
        <v>0</v>
      </c>
      <c r="AY10" s="44" t="s">
        <v>1</v>
      </c>
      <c r="AZ10" s="44" t="s">
        <v>7</v>
      </c>
      <c r="BA10" s="44" t="s">
        <v>5</v>
      </c>
      <c r="BB10" s="44" t="s">
        <v>3</v>
      </c>
      <c r="BC10" s="44" t="s">
        <v>4</v>
      </c>
      <c r="BD10" s="44" t="s">
        <v>6</v>
      </c>
      <c r="BE10" s="120"/>
      <c r="BF10" s="43">
        <v>14</v>
      </c>
      <c r="BG10" s="68" t="str">
        <f>BF11</f>
        <v>宮野木SC</v>
      </c>
      <c r="BH10" s="69"/>
      <c r="BI10" s="70"/>
      <c r="BJ10" s="71" t="str">
        <f>BF12</f>
        <v>清和イレブンSC</v>
      </c>
      <c r="BK10" s="57"/>
      <c r="BL10" s="58"/>
      <c r="BM10" s="68" t="str">
        <f>BF13</f>
        <v>実籾マリンスターズ</v>
      </c>
      <c r="BN10" s="69"/>
      <c r="BO10" s="70"/>
      <c r="BP10" s="44" t="s">
        <v>2</v>
      </c>
      <c r="BQ10" s="44" t="s">
        <v>0</v>
      </c>
      <c r="BR10" s="44" t="s">
        <v>1</v>
      </c>
      <c r="BS10" s="44" t="s">
        <v>7</v>
      </c>
      <c r="BT10" s="44" t="s">
        <v>5</v>
      </c>
      <c r="BU10" s="44" t="s">
        <v>3</v>
      </c>
      <c r="BV10" s="44" t="s">
        <v>4</v>
      </c>
      <c r="BW10" s="44" t="s">
        <v>6</v>
      </c>
    </row>
    <row r="11" spans="1:75" ht="30" customHeight="1">
      <c r="A11" s="46" t="s">
        <v>128</v>
      </c>
      <c r="B11" s="63" t="s">
        <v>78</v>
      </c>
      <c r="C11" s="64"/>
      <c r="D11" s="65"/>
      <c r="E11" s="5"/>
      <c r="F11" s="42" t="s">
        <v>104</v>
      </c>
      <c r="G11" s="4"/>
      <c r="H11" s="6"/>
      <c r="I11" s="42" t="s">
        <v>20</v>
      </c>
      <c r="J11" s="4"/>
      <c r="K11" s="36">
        <f>L11*3+M11*1</f>
        <v>0</v>
      </c>
      <c r="L11" s="37">
        <f>COUNTIF(B11:J11,"○")</f>
        <v>0</v>
      </c>
      <c r="M11" s="37">
        <f>COUNTIF(B11:J11,"△")</f>
        <v>0</v>
      </c>
      <c r="N11" s="37">
        <f>COUNTIF(B11:J11,"●")</f>
        <v>0</v>
      </c>
      <c r="O11" s="37" t="e">
        <f>P11-Q11</f>
        <v>#VALUE!</v>
      </c>
      <c r="P11" s="37" t="e">
        <f>B11+E11+H11</f>
        <v>#VALUE!</v>
      </c>
      <c r="Q11" s="38">
        <f>D11+G11+J11</f>
        <v>0</v>
      </c>
      <c r="R11" s="8"/>
      <c r="S11" s="121"/>
      <c r="T11" s="49" t="s">
        <v>146</v>
      </c>
      <c r="U11" s="63" t="s">
        <v>78</v>
      </c>
      <c r="V11" s="64"/>
      <c r="W11" s="65"/>
      <c r="X11" s="5"/>
      <c r="Y11" s="42" t="s">
        <v>19</v>
      </c>
      <c r="Z11" s="4"/>
      <c r="AA11" s="6"/>
      <c r="AB11" s="42" t="s">
        <v>20</v>
      </c>
      <c r="AC11" s="4"/>
      <c r="AD11" s="36">
        <f>AE11*3+AF11*1</f>
        <v>0</v>
      </c>
      <c r="AE11" s="37">
        <f>COUNTIF(U11:AC11,"○")</f>
        <v>0</v>
      </c>
      <c r="AF11" s="37">
        <f>COUNTIF(U11:AC11,"△")</f>
        <v>0</v>
      </c>
      <c r="AG11" s="37">
        <f>COUNTIF(U11:AC11,"●")</f>
        <v>0</v>
      </c>
      <c r="AH11" s="37" t="e">
        <f>AI11-AJ11</f>
        <v>#VALUE!</v>
      </c>
      <c r="AI11" s="37" t="e">
        <f>U11+X11+AA11</f>
        <v>#VALUE!</v>
      </c>
      <c r="AJ11" s="38">
        <f>W11+Z11+AC11</f>
        <v>0</v>
      </c>
      <c r="AK11" s="8"/>
      <c r="AL11" s="121"/>
      <c r="AM11" s="49" t="s">
        <v>157</v>
      </c>
      <c r="AN11" s="63" t="s">
        <v>78</v>
      </c>
      <c r="AO11" s="64"/>
      <c r="AP11" s="65"/>
      <c r="AQ11" s="5"/>
      <c r="AR11" s="42" t="s">
        <v>19</v>
      </c>
      <c r="AS11" s="4"/>
      <c r="AT11" s="6"/>
      <c r="AU11" s="42" t="s">
        <v>20</v>
      </c>
      <c r="AV11" s="4"/>
      <c r="AW11" s="36">
        <f>AX11*3+AY11*1</f>
        <v>0</v>
      </c>
      <c r="AX11" s="37">
        <f>COUNTIF(AN11:AV11,"○")</f>
        <v>0</v>
      </c>
      <c r="AY11" s="37">
        <f>COUNTIF(AN11:AV11,"△")</f>
        <v>0</v>
      </c>
      <c r="AZ11" s="37">
        <f>COUNTIF(AN11:AV11,"●")</f>
        <v>0</v>
      </c>
      <c r="BA11" s="37" t="e">
        <f>BB11-BC11</f>
        <v>#VALUE!</v>
      </c>
      <c r="BB11" s="37" t="e">
        <f>AN11+AQ11+AT11</f>
        <v>#VALUE!</v>
      </c>
      <c r="BC11" s="38">
        <f>AP11+AS11+AV11</f>
        <v>0</v>
      </c>
      <c r="BD11" s="8"/>
      <c r="BE11" s="121"/>
      <c r="BF11" s="49" t="s">
        <v>169</v>
      </c>
      <c r="BG11" s="63" t="s">
        <v>78</v>
      </c>
      <c r="BH11" s="64"/>
      <c r="BI11" s="65"/>
      <c r="BJ11" s="5"/>
      <c r="BK11" s="42" t="s">
        <v>19</v>
      </c>
      <c r="BL11" s="4"/>
      <c r="BM11" s="6"/>
      <c r="BN11" s="42" t="s">
        <v>20</v>
      </c>
      <c r="BO11" s="4"/>
      <c r="BP11" s="36">
        <f>BQ11*3+BR11*1</f>
        <v>0</v>
      </c>
      <c r="BQ11" s="37">
        <f>COUNTIF(BG11:BO11,"○")</f>
        <v>0</v>
      </c>
      <c r="BR11" s="37">
        <f>COUNTIF(BG11:BO11,"△")</f>
        <v>0</v>
      </c>
      <c r="BS11" s="37">
        <f>COUNTIF(BG11:BO11,"●")</f>
        <v>0</v>
      </c>
      <c r="BT11" s="37" t="e">
        <f>BU11-BV11</f>
        <v>#VALUE!</v>
      </c>
      <c r="BU11" s="37" t="e">
        <f>BG11+BJ11+BM11</f>
        <v>#VALUE!</v>
      </c>
      <c r="BV11" s="38">
        <f>BI11+BL11+BO11</f>
        <v>0</v>
      </c>
      <c r="BW11" s="8"/>
    </row>
    <row r="12" spans="1:75" ht="30" customHeight="1">
      <c r="A12" s="53" t="s">
        <v>129</v>
      </c>
      <c r="B12" s="5"/>
      <c r="C12" s="18"/>
      <c r="D12" s="4"/>
      <c r="E12" s="63" t="s">
        <v>78</v>
      </c>
      <c r="F12" s="64"/>
      <c r="G12" s="65"/>
      <c r="H12" s="5"/>
      <c r="I12" s="42" t="s">
        <v>105</v>
      </c>
      <c r="J12" s="4"/>
      <c r="K12" s="39">
        <f>L12*3+M12*1</f>
        <v>0</v>
      </c>
      <c r="L12" s="40">
        <f>COUNTIF(B12:J12,"○")</f>
        <v>0</v>
      </c>
      <c r="M12" s="40">
        <f>COUNTIF(B12:J12,"△")</f>
        <v>0</v>
      </c>
      <c r="N12" s="40">
        <f>COUNTIF(B12:J12,"●")</f>
        <v>0</v>
      </c>
      <c r="O12" s="37" t="e">
        <f>P12-Q12</f>
        <v>#VALUE!</v>
      </c>
      <c r="P12" s="37" t="e">
        <f>B12+E12+H12</f>
        <v>#VALUE!</v>
      </c>
      <c r="Q12" s="38">
        <f>D12+G12+J12</f>
        <v>0</v>
      </c>
      <c r="R12" s="8"/>
      <c r="S12" s="121"/>
      <c r="T12" s="49" t="s">
        <v>147</v>
      </c>
      <c r="U12" s="5"/>
      <c r="V12" s="18"/>
      <c r="W12" s="4"/>
      <c r="X12" s="63" t="s">
        <v>78</v>
      </c>
      <c r="Y12" s="64"/>
      <c r="Z12" s="65"/>
      <c r="AA12" s="5"/>
      <c r="AB12" s="42" t="s">
        <v>100</v>
      </c>
      <c r="AC12" s="4"/>
      <c r="AD12" s="39">
        <f>AE12*3+AF12*1</f>
        <v>0</v>
      </c>
      <c r="AE12" s="40">
        <f>COUNTIF(U12:AC12,"○")</f>
        <v>0</v>
      </c>
      <c r="AF12" s="40">
        <f>COUNTIF(U12:AC12,"△")</f>
        <v>0</v>
      </c>
      <c r="AG12" s="40">
        <f>COUNTIF(U12:AC12,"●")</f>
        <v>0</v>
      </c>
      <c r="AH12" s="37" t="e">
        <f>AI12-AJ12</f>
        <v>#VALUE!</v>
      </c>
      <c r="AI12" s="37" t="e">
        <f>U12+X12+AA12</f>
        <v>#VALUE!</v>
      </c>
      <c r="AJ12" s="38">
        <f>W12+Z12+AC12</f>
        <v>0</v>
      </c>
      <c r="AK12" s="8"/>
      <c r="AL12" s="121"/>
      <c r="AM12" s="49" t="s">
        <v>158</v>
      </c>
      <c r="AN12" s="5"/>
      <c r="AO12" s="18"/>
      <c r="AP12" s="4"/>
      <c r="AQ12" s="63" t="s">
        <v>78</v>
      </c>
      <c r="AR12" s="64"/>
      <c r="AS12" s="65"/>
      <c r="AT12" s="5"/>
      <c r="AU12" s="42" t="s">
        <v>100</v>
      </c>
      <c r="AV12" s="4"/>
      <c r="AW12" s="39">
        <f>AX12*3+AY12*1</f>
        <v>0</v>
      </c>
      <c r="AX12" s="40">
        <f>COUNTIF(AN12:AV12,"○")</f>
        <v>0</v>
      </c>
      <c r="AY12" s="40">
        <f>COUNTIF(AN12:AV12,"△")</f>
        <v>0</v>
      </c>
      <c r="AZ12" s="40">
        <f>COUNTIF(AN12:AV12,"●")</f>
        <v>0</v>
      </c>
      <c r="BA12" s="37" t="e">
        <f>BB12-BC12</f>
        <v>#VALUE!</v>
      </c>
      <c r="BB12" s="37" t="e">
        <f>AN12+AQ12+AT12</f>
        <v>#VALUE!</v>
      </c>
      <c r="BC12" s="38">
        <f>AP12+AS12+AV12</f>
        <v>0</v>
      </c>
      <c r="BD12" s="8"/>
      <c r="BE12" s="121"/>
      <c r="BF12" s="49" t="s">
        <v>170</v>
      </c>
      <c r="BG12" s="5"/>
      <c r="BH12" s="18"/>
      <c r="BI12" s="4"/>
      <c r="BJ12" s="63" t="s">
        <v>78</v>
      </c>
      <c r="BK12" s="64"/>
      <c r="BL12" s="65"/>
      <c r="BM12" s="5"/>
      <c r="BN12" s="42" t="s">
        <v>100</v>
      </c>
      <c r="BO12" s="4"/>
      <c r="BP12" s="39">
        <f>BQ12*3+BR12*1</f>
        <v>0</v>
      </c>
      <c r="BQ12" s="40">
        <f>COUNTIF(BG12:BO12,"○")</f>
        <v>0</v>
      </c>
      <c r="BR12" s="40">
        <f>COUNTIF(BG12:BO12,"△")</f>
        <v>0</v>
      </c>
      <c r="BS12" s="40">
        <f>COUNTIF(BG12:BO12,"●")</f>
        <v>0</v>
      </c>
      <c r="BT12" s="37" t="e">
        <f>BU12-BV12</f>
        <v>#VALUE!</v>
      </c>
      <c r="BU12" s="37" t="e">
        <f>BG12+BJ12+BM12</f>
        <v>#VALUE!</v>
      </c>
      <c r="BV12" s="38">
        <f>BI12+BL12+BO12</f>
        <v>0</v>
      </c>
      <c r="BW12" s="8"/>
    </row>
    <row r="13" spans="1:75" ht="30" customHeight="1">
      <c r="A13" s="48" t="s">
        <v>130</v>
      </c>
      <c r="B13" s="7"/>
      <c r="C13" s="18"/>
      <c r="D13" s="4"/>
      <c r="E13" s="5"/>
      <c r="F13" s="18"/>
      <c r="G13" s="4"/>
      <c r="H13" s="63" t="s">
        <v>78</v>
      </c>
      <c r="I13" s="64"/>
      <c r="J13" s="65"/>
      <c r="K13" s="36">
        <f>L13*3+M13*1</f>
        <v>0</v>
      </c>
      <c r="L13" s="37">
        <f>COUNTIF(B13:J13,"○")</f>
        <v>0</v>
      </c>
      <c r="M13" s="37">
        <f>COUNTIF(B13:J13,"△")</f>
        <v>0</v>
      </c>
      <c r="N13" s="37">
        <f>COUNTIF(B13:J13,"●")</f>
        <v>0</v>
      </c>
      <c r="O13" s="37" t="e">
        <f>P13-Q13</f>
        <v>#VALUE!</v>
      </c>
      <c r="P13" s="37" t="e">
        <f>B13+E13+H13</f>
        <v>#VALUE!</v>
      </c>
      <c r="Q13" s="38">
        <f>D13+G13+J13</f>
        <v>0</v>
      </c>
      <c r="R13" s="8"/>
      <c r="S13" s="121"/>
      <c r="T13" s="52" t="s">
        <v>148</v>
      </c>
      <c r="U13" s="7"/>
      <c r="V13" s="18"/>
      <c r="W13" s="4"/>
      <c r="X13" s="5"/>
      <c r="Y13" s="18"/>
      <c r="Z13" s="4"/>
      <c r="AA13" s="63" t="s">
        <v>78</v>
      </c>
      <c r="AB13" s="64"/>
      <c r="AC13" s="65"/>
      <c r="AD13" s="36">
        <f>AE13*3+AF13*1</f>
        <v>0</v>
      </c>
      <c r="AE13" s="37">
        <f>COUNTIF(U13:AC13,"○")</f>
        <v>0</v>
      </c>
      <c r="AF13" s="37">
        <f>COUNTIF(U13:AC13,"△")</f>
        <v>0</v>
      </c>
      <c r="AG13" s="37">
        <f>COUNTIF(U13:AC13,"●")</f>
        <v>0</v>
      </c>
      <c r="AH13" s="37" t="e">
        <f>AI13-AJ13</f>
        <v>#VALUE!</v>
      </c>
      <c r="AI13" s="37" t="e">
        <f>U13+X13+AA13</f>
        <v>#VALUE!</v>
      </c>
      <c r="AJ13" s="38">
        <f>W13+Z13+AC13</f>
        <v>0</v>
      </c>
      <c r="AK13" s="8"/>
      <c r="AL13" s="121"/>
      <c r="AM13" s="48" t="s">
        <v>159</v>
      </c>
      <c r="AN13" s="7"/>
      <c r="AO13" s="18"/>
      <c r="AP13" s="4"/>
      <c r="AQ13" s="5"/>
      <c r="AR13" s="18"/>
      <c r="AS13" s="4"/>
      <c r="AT13" s="63" t="s">
        <v>78</v>
      </c>
      <c r="AU13" s="64"/>
      <c r="AV13" s="65"/>
      <c r="AW13" s="36">
        <f>AX13*3+AY13*1</f>
        <v>0</v>
      </c>
      <c r="AX13" s="37">
        <f>COUNTIF(AN13:AV13,"○")</f>
        <v>0</v>
      </c>
      <c r="AY13" s="37">
        <f>COUNTIF(AN13:AV13,"△")</f>
        <v>0</v>
      </c>
      <c r="AZ13" s="37">
        <f>COUNTIF(AN13:AV13,"●")</f>
        <v>0</v>
      </c>
      <c r="BA13" s="37" t="e">
        <f>BB13-BC13</f>
        <v>#VALUE!</v>
      </c>
      <c r="BB13" s="37" t="e">
        <f>AN13+AQ13+AT13</f>
        <v>#VALUE!</v>
      </c>
      <c r="BC13" s="38">
        <f>AP13+AS13+AV13</f>
        <v>0</v>
      </c>
      <c r="BD13" s="8"/>
      <c r="BE13" s="121"/>
      <c r="BF13" s="118" t="s">
        <v>171</v>
      </c>
      <c r="BG13" s="7"/>
      <c r="BH13" s="18"/>
      <c r="BI13" s="4"/>
      <c r="BJ13" s="5"/>
      <c r="BK13" s="18"/>
      <c r="BL13" s="4"/>
      <c r="BM13" s="63" t="s">
        <v>78</v>
      </c>
      <c r="BN13" s="64"/>
      <c r="BO13" s="65"/>
      <c r="BP13" s="36">
        <f>BQ13*3+BR13*1</f>
        <v>0</v>
      </c>
      <c r="BQ13" s="37">
        <f>COUNTIF(BG13:BO13,"○")</f>
        <v>0</v>
      </c>
      <c r="BR13" s="37">
        <f>COUNTIF(BG13:BO13,"△")</f>
        <v>0</v>
      </c>
      <c r="BS13" s="37">
        <f>COUNTIF(BG13:BO13,"●")</f>
        <v>0</v>
      </c>
      <c r="BT13" s="37" t="e">
        <f>BU13-BV13</f>
        <v>#VALUE!</v>
      </c>
      <c r="BU13" s="37" t="e">
        <f>BG13+BJ13+BM13</f>
        <v>#VALUE!</v>
      </c>
      <c r="BV13" s="38">
        <f>BI13+BL13+BO13</f>
        <v>0</v>
      </c>
      <c r="BW13" s="8"/>
    </row>
    <row r="14" spans="1:75" ht="19.5" customHeight="1">
      <c r="A14" s="3"/>
      <c r="B14" s="15"/>
      <c r="C14" s="1"/>
      <c r="D14" s="9"/>
      <c r="E14" s="9"/>
      <c r="F14" s="1"/>
      <c r="G14" s="9"/>
      <c r="H14" s="9"/>
      <c r="I14" s="9"/>
      <c r="J14" s="9"/>
      <c r="K14" s="1"/>
      <c r="L14" s="1"/>
      <c r="M14" s="1"/>
      <c r="N14" s="1"/>
      <c r="O14" s="1"/>
      <c r="P14" s="1"/>
      <c r="Q14" s="9"/>
      <c r="R14" s="1"/>
      <c r="S14" s="1"/>
      <c r="T14" s="13"/>
      <c r="U14" s="16"/>
      <c r="V14" s="12"/>
      <c r="W14" s="14"/>
      <c r="X14" s="14"/>
      <c r="Y14" s="12"/>
      <c r="Z14" s="14"/>
      <c r="AA14" s="14"/>
      <c r="AB14" s="14"/>
      <c r="AC14" s="14"/>
      <c r="AD14" s="12"/>
      <c r="AE14" s="12"/>
      <c r="AF14" s="12"/>
      <c r="AG14" s="12"/>
      <c r="AH14" s="12"/>
      <c r="AI14" s="12"/>
      <c r="AJ14" s="14"/>
      <c r="AK14" s="12"/>
      <c r="AL14" s="1"/>
      <c r="AM14" s="13"/>
      <c r="AN14" s="16"/>
      <c r="AO14" s="12"/>
      <c r="AP14" s="14"/>
      <c r="AQ14" s="14"/>
      <c r="AR14" s="12"/>
      <c r="AS14" s="14"/>
      <c r="AT14" s="14"/>
      <c r="AU14" s="14"/>
      <c r="AV14" s="14"/>
      <c r="AW14" s="12"/>
      <c r="AX14" s="12"/>
      <c r="AY14" s="12"/>
      <c r="AZ14" s="12"/>
      <c r="BA14" s="12"/>
      <c r="BB14" s="12"/>
      <c r="BC14" s="14"/>
      <c r="BD14" s="12"/>
      <c r="BE14" s="1"/>
      <c r="BF14" s="3"/>
      <c r="BG14" s="15"/>
      <c r="BH14" s="1"/>
      <c r="BI14" s="9"/>
      <c r="BJ14" s="9"/>
      <c r="BK14" s="1"/>
      <c r="BL14" s="9"/>
      <c r="BM14" s="9"/>
      <c r="BN14" s="9"/>
      <c r="BO14" s="9"/>
      <c r="BP14" s="1"/>
      <c r="BQ14" s="1"/>
      <c r="BR14" s="1"/>
      <c r="BS14" s="1"/>
      <c r="BT14" s="1"/>
      <c r="BU14" s="1"/>
      <c r="BV14" s="9"/>
      <c r="BW14" s="1"/>
    </row>
    <row r="15" spans="1:75" s="10" customFormat="1" ht="19.5" customHeight="1">
      <c r="A15" s="66" t="s">
        <v>82</v>
      </c>
      <c r="B15" s="66"/>
      <c r="C15" s="11"/>
      <c r="D15" s="11"/>
      <c r="E15" s="60" t="s">
        <v>61</v>
      </c>
      <c r="F15" s="60"/>
      <c r="G15" s="60"/>
      <c r="I15" s="67"/>
      <c r="J15" s="67" t="s">
        <v>21</v>
      </c>
      <c r="K15" s="59"/>
      <c r="M15" s="60" t="s">
        <v>62</v>
      </c>
      <c r="N15" s="60"/>
      <c r="O15" s="60"/>
      <c r="R15" s="12"/>
      <c r="S15" s="12"/>
      <c r="T15" s="66" t="s">
        <v>86</v>
      </c>
      <c r="U15" s="66"/>
      <c r="V15" s="11"/>
      <c r="W15" s="11"/>
      <c r="X15" s="60" t="s">
        <v>75</v>
      </c>
      <c r="Y15" s="60"/>
      <c r="Z15" s="60"/>
      <c r="AB15" s="67"/>
      <c r="AC15" s="67" t="s">
        <v>17</v>
      </c>
      <c r="AD15" s="59"/>
      <c r="AF15" s="60" t="s">
        <v>76</v>
      </c>
      <c r="AG15" s="60"/>
      <c r="AH15" s="60"/>
      <c r="AK15" s="12"/>
      <c r="AL15" s="12"/>
      <c r="AM15" s="66" t="s">
        <v>91</v>
      </c>
      <c r="AN15" s="66"/>
      <c r="AO15" s="11"/>
      <c r="AP15" s="11"/>
      <c r="AQ15" s="60" t="s">
        <v>67</v>
      </c>
      <c r="AR15" s="60"/>
      <c r="AS15" s="60"/>
      <c r="AU15" s="67"/>
      <c r="AV15" s="67" t="s">
        <v>17</v>
      </c>
      <c r="AW15" s="59"/>
      <c r="AY15" s="60" t="s">
        <v>68</v>
      </c>
      <c r="AZ15" s="60"/>
      <c r="BA15" s="60"/>
      <c r="BD15" s="12"/>
      <c r="BE15" s="12"/>
      <c r="BF15" s="66" t="s">
        <v>95</v>
      </c>
      <c r="BG15" s="66"/>
      <c r="BH15" s="11"/>
      <c r="BI15" s="11"/>
      <c r="BJ15" s="60" t="s">
        <v>71</v>
      </c>
      <c r="BK15" s="60"/>
      <c r="BL15" s="60"/>
      <c r="BN15" s="67"/>
      <c r="BO15" s="67" t="s">
        <v>17</v>
      </c>
      <c r="BP15" s="59"/>
      <c r="BR15" s="60" t="s">
        <v>72</v>
      </c>
      <c r="BS15" s="60"/>
      <c r="BT15" s="60"/>
      <c r="BW15" s="12"/>
    </row>
    <row r="16" spans="1:73" s="10" customFormat="1" ht="19.5" customHeight="1">
      <c r="A16" s="66"/>
      <c r="B16" s="66"/>
      <c r="C16" s="11"/>
      <c r="D16" s="14" t="s">
        <v>22</v>
      </c>
      <c r="E16" s="61"/>
      <c r="F16" s="61"/>
      <c r="G16" s="61"/>
      <c r="H16" s="14" t="s">
        <v>23</v>
      </c>
      <c r="I16" s="67"/>
      <c r="J16" s="67"/>
      <c r="K16" s="59"/>
      <c r="L16" s="12" t="s">
        <v>24</v>
      </c>
      <c r="M16" s="62"/>
      <c r="N16" s="62"/>
      <c r="O16" s="62"/>
      <c r="P16" s="12" t="s">
        <v>23</v>
      </c>
      <c r="S16" s="12"/>
      <c r="T16" s="66"/>
      <c r="U16" s="66"/>
      <c r="V16" s="11"/>
      <c r="W16" s="14" t="s">
        <v>8</v>
      </c>
      <c r="X16" s="61"/>
      <c r="Y16" s="61"/>
      <c r="Z16" s="61"/>
      <c r="AA16" s="14" t="s">
        <v>9</v>
      </c>
      <c r="AB16" s="67"/>
      <c r="AC16" s="67"/>
      <c r="AD16" s="59"/>
      <c r="AE16" s="12" t="s">
        <v>8</v>
      </c>
      <c r="AF16" s="62"/>
      <c r="AG16" s="62"/>
      <c r="AH16" s="62"/>
      <c r="AI16" s="12" t="s">
        <v>9</v>
      </c>
      <c r="AL16" s="12"/>
      <c r="AM16" s="66"/>
      <c r="AN16" s="66"/>
      <c r="AO16" s="11"/>
      <c r="AP16" s="14" t="s">
        <v>8</v>
      </c>
      <c r="AQ16" s="61"/>
      <c r="AR16" s="61"/>
      <c r="AS16" s="61"/>
      <c r="AT16" s="14" t="s">
        <v>9</v>
      </c>
      <c r="AU16" s="67"/>
      <c r="AV16" s="67"/>
      <c r="AW16" s="59"/>
      <c r="AX16" s="12" t="s">
        <v>8</v>
      </c>
      <c r="AY16" s="62"/>
      <c r="AZ16" s="62"/>
      <c r="BA16" s="62"/>
      <c r="BB16" s="12" t="s">
        <v>9</v>
      </c>
      <c r="BE16" s="12"/>
      <c r="BF16" s="66"/>
      <c r="BG16" s="66"/>
      <c r="BH16" s="11"/>
      <c r="BI16" s="14" t="s">
        <v>8</v>
      </c>
      <c r="BJ16" s="61"/>
      <c r="BK16" s="61"/>
      <c r="BL16" s="61"/>
      <c r="BM16" s="14" t="s">
        <v>9</v>
      </c>
      <c r="BN16" s="67"/>
      <c r="BO16" s="67"/>
      <c r="BP16" s="59"/>
      <c r="BQ16" s="12" t="s">
        <v>8</v>
      </c>
      <c r="BR16" s="62"/>
      <c r="BS16" s="62"/>
      <c r="BT16" s="62"/>
      <c r="BU16" s="12" t="s">
        <v>9</v>
      </c>
    </row>
    <row r="17" spans="1:73" s="10" customFormat="1" ht="19.5" customHeight="1">
      <c r="A17" s="13"/>
      <c r="B17" s="16"/>
      <c r="C17" s="16"/>
      <c r="D17" s="16"/>
      <c r="E17" s="14"/>
      <c r="F17" s="14"/>
      <c r="G17" s="14"/>
      <c r="H17" s="14"/>
      <c r="I17" s="14"/>
      <c r="J17" s="9"/>
      <c r="K17" s="12"/>
      <c r="L17" s="12"/>
      <c r="M17" s="12"/>
      <c r="N17" s="12"/>
      <c r="O17" s="12"/>
      <c r="P17" s="12"/>
      <c r="Q17" s="12"/>
      <c r="R17" s="12"/>
      <c r="S17" s="12"/>
      <c r="T17" s="34"/>
      <c r="U17" s="34"/>
      <c r="V17" s="11"/>
      <c r="W17" s="14"/>
      <c r="X17" s="35"/>
      <c r="Y17" s="35"/>
      <c r="Z17" s="35"/>
      <c r="AA17" s="14"/>
      <c r="AD17" s="12"/>
      <c r="AE17" s="12"/>
      <c r="AF17" s="33"/>
      <c r="AG17" s="33"/>
      <c r="AH17" s="33"/>
      <c r="AI17" s="12"/>
      <c r="AL17" s="1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12"/>
      <c r="BF17" s="34"/>
      <c r="BG17" s="34"/>
      <c r="BH17" s="11"/>
      <c r="BI17" s="14"/>
      <c r="BJ17" s="35"/>
      <c r="BK17" s="35"/>
      <c r="BL17" s="35"/>
      <c r="BM17" s="14"/>
      <c r="BP17" s="12"/>
      <c r="BQ17" s="12"/>
      <c r="BR17" s="33"/>
      <c r="BS17" s="33"/>
      <c r="BT17" s="33"/>
      <c r="BU17" s="12"/>
    </row>
    <row r="18" spans="1:75" s="10" customFormat="1" ht="19.5" customHeight="1">
      <c r="A18" s="13"/>
      <c r="B18" s="16"/>
      <c r="C18" s="16"/>
      <c r="D18" s="16"/>
      <c r="E18" s="14"/>
      <c r="F18" s="14"/>
      <c r="G18" s="14"/>
      <c r="H18" s="14"/>
      <c r="I18" s="14"/>
      <c r="J18" s="9"/>
      <c r="K18" s="12"/>
      <c r="L18" s="12"/>
      <c r="M18" s="12"/>
      <c r="N18" s="12"/>
      <c r="O18" s="12"/>
      <c r="P18" s="12"/>
      <c r="Q18" s="12"/>
      <c r="R18" s="12"/>
      <c r="S18" s="1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1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1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s="10" customFormat="1" ht="19.5" customHeight="1">
      <c r="A19" s="55" t="s">
        <v>80</v>
      </c>
      <c r="B19" s="55"/>
      <c r="C19" s="55" t="str">
        <f>C3</f>
        <v>　平成26年8月30日（土）</v>
      </c>
      <c r="D19" s="55"/>
      <c r="E19" s="55"/>
      <c r="F19" s="55"/>
      <c r="G19" s="55"/>
      <c r="H19" s="55"/>
      <c r="I19" s="55"/>
      <c r="J19" s="55"/>
      <c r="K19" s="56" t="s">
        <v>35</v>
      </c>
      <c r="L19" s="56"/>
      <c r="M19" s="56"/>
      <c r="N19" s="56"/>
      <c r="O19" s="17"/>
      <c r="P19" s="17"/>
      <c r="Q19" s="17"/>
      <c r="R19" s="17"/>
      <c r="S19" s="33"/>
      <c r="T19" s="55" t="s">
        <v>80</v>
      </c>
      <c r="U19" s="55"/>
      <c r="V19" s="55" t="str">
        <f>C3</f>
        <v>　平成26年8月30日（土）</v>
      </c>
      <c r="W19" s="55"/>
      <c r="X19" s="55"/>
      <c r="Y19" s="55"/>
      <c r="Z19" s="55"/>
      <c r="AA19" s="55"/>
      <c r="AB19" s="55"/>
      <c r="AC19" s="55"/>
      <c r="AD19" s="56" t="s">
        <v>35</v>
      </c>
      <c r="AE19" s="56"/>
      <c r="AF19" s="56"/>
      <c r="AG19" s="56"/>
      <c r="AH19" s="17"/>
      <c r="AI19" s="17"/>
      <c r="AJ19" s="17"/>
      <c r="AK19" s="17"/>
      <c r="AL19" s="33"/>
      <c r="AM19" s="55" t="s">
        <v>80</v>
      </c>
      <c r="AN19" s="55"/>
      <c r="AO19" s="55" t="s">
        <v>112</v>
      </c>
      <c r="AP19" s="55"/>
      <c r="AQ19" s="55"/>
      <c r="AR19" s="55"/>
      <c r="AS19" s="55"/>
      <c r="AT19" s="55"/>
      <c r="AU19" s="55"/>
      <c r="AV19" s="55"/>
      <c r="AW19" s="56" t="s">
        <v>35</v>
      </c>
      <c r="AX19" s="56"/>
      <c r="AY19" s="56"/>
      <c r="AZ19" s="56"/>
      <c r="BA19" s="17"/>
      <c r="BB19" s="17"/>
      <c r="BC19" s="17"/>
      <c r="BD19" s="17"/>
      <c r="BE19" s="33"/>
      <c r="BF19" s="55" t="s">
        <v>80</v>
      </c>
      <c r="BG19" s="55"/>
      <c r="BH19" s="55" t="str">
        <f>AO19</f>
        <v>　平成26年8月31日（日）</v>
      </c>
      <c r="BI19" s="55"/>
      <c r="BJ19" s="55"/>
      <c r="BK19" s="55"/>
      <c r="BL19" s="55"/>
      <c r="BM19" s="55"/>
      <c r="BN19" s="55"/>
      <c r="BO19" s="55"/>
      <c r="BP19" s="56" t="s">
        <v>35</v>
      </c>
      <c r="BQ19" s="56"/>
      <c r="BR19" s="56"/>
      <c r="BS19" s="56"/>
      <c r="BT19" s="17"/>
      <c r="BU19" s="17"/>
      <c r="BV19" s="17"/>
      <c r="BW19" s="17"/>
    </row>
    <row r="20" spans="1:75" ht="19.5" customHeight="1">
      <c r="A20" s="72" t="s">
        <v>83</v>
      </c>
      <c r="B20" s="72"/>
      <c r="C20" s="72" t="s">
        <v>28</v>
      </c>
      <c r="D20" s="72"/>
      <c r="E20" s="72"/>
      <c r="F20" s="72"/>
      <c r="G20" s="72"/>
      <c r="H20" s="72"/>
      <c r="I20" s="72"/>
      <c r="J20" s="72"/>
      <c r="K20" s="54" t="s">
        <v>107</v>
      </c>
      <c r="L20" s="54"/>
      <c r="M20" s="54"/>
      <c r="N20" s="54"/>
      <c r="O20" s="54" t="s">
        <v>131</v>
      </c>
      <c r="P20" s="54"/>
      <c r="Q20" s="54"/>
      <c r="R20" s="54"/>
      <c r="S20" s="33"/>
      <c r="T20" s="72" t="s">
        <v>87</v>
      </c>
      <c r="U20" s="72"/>
      <c r="V20" s="72" t="s">
        <v>79</v>
      </c>
      <c r="W20" s="72"/>
      <c r="X20" s="72"/>
      <c r="Y20" s="72"/>
      <c r="Z20" s="72"/>
      <c r="AA20" s="72"/>
      <c r="AB20" s="72"/>
      <c r="AC20" s="72"/>
      <c r="AD20" s="54" t="s">
        <v>77</v>
      </c>
      <c r="AE20" s="54"/>
      <c r="AF20" s="54"/>
      <c r="AG20" s="54"/>
      <c r="AH20" s="54" t="s">
        <v>132</v>
      </c>
      <c r="AI20" s="54"/>
      <c r="AJ20" s="54"/>
      <c r="AK20" s="54"/>
      <c r="AL20" s="33"/>
      <c r="AM20" s="72" t="s">
        <v>92</v>
      </c>
      <c r="AN20" s="72"/>
      <c r="AO20" s="72" t="s">
        <v>28</v>
      </c>
      <c r="AP20" s="72"/>
      <c r="AQ20" s="72"/>
      <c r="AR20" s="72"/>
      <c r="AS20" s="72"/>
      <c r="AT20" s="72"/>
      <c r="AU20" s="72"/>
      <c r="AV20" s="72"/>
      <c r="AW20" s="54" t="s">
        <v>133</v>
      </c>
      <c r="AX20" s="54"/>
      <c r="AY20" s="54"/>
      <c r="AZ20" s="54"/>
      <c r="BA20" s="54" t="s">
        <v>134</v>
      </c>
      <c r="BB20" s="54"/>
      <c r="BC20" s="54"/>
      <c r="BD20" s="54"/>
      <c r="BE20" s="33"/>
      <c r="BF20" s="72" t="s">
        <v>96</v>
      </c>
      <c r="BG20" s="72"/>
      <c r="BH20" s="72" t="s">
        <v>52</v>
      </c>
      <c r="BI20" s="72"/>
      <c r="BJ20" s="72"/>
      <c r="BK20" s="72"/>
      <c r="BL20" s="72"/>
      <c r="BM20" s="72"/>
      <c r="BN20" s="72"/>
      <c r="BO20" s="72"/>
      <c r="BP20" s="54" t="s">
        <v>135</v>
      </c>
      <c r="BQ20" s="54"/>
      <c r="BR20" s="54"/>
      <c r="BS20" s="54"/>
      <c r="BT20" s="54" t="s">
        <v>136</v>
      </c>
      <c r="BU20" s="54"/>
      <c r="BV20" s="54"/>
      <c r="BW20" s="54"/>
    </row>
    <row r="21" spans="1:75" ht="30" customHeight="1">
      <c r="A21" s="43">
        <v>3</v>
      </c>
      <c r="B21" s="68" t="str">
        <f>A22</f>
        <v>三井千葉SC</v>
      </c>
      <c r="C21" s="69"/>
      <c r="D21" s="70"/>
      <c r="E21" s="71" t="str">
        <f>A23</f>
        <v>中野木FC</v>
      </c>
      <c r="F21" s="57"/>
      <c r="G21" s="58"/>
      <c r="H21" s="68" t="str">
        <f>A24</f>
        <v>共和SC</v>
      </c>
      <c r="I21" s="69"/>
      <c r="J21" s="70"/>
      <c r="K21" s="44" t="s">
        <v>2</v>
      </c>
      <c r="L21" s="44" t="s">
        <v>0</v>
      </c>
      <c r="M21" s="44" t="s">
        <v>1</v>
      </c>
      <c r="N21" s="44" t="s">
        <v>7</v>
      </c>
      <c r="O21" s="44" t="s">
        <v>5</v>
      </c>
      <c r="P21" s="44" t="s">
        <v>3</v>
      </c>
      <c r="Q21" s="44" t="s">
        <v>4</v>
      </c>
      <c r="R21" s="44" t="s">
        <v>6</v>
      </c>
      <c r="S21" s="120"/>
      <c r="T21" s="43">
        <v>7</v>
      </c>
      <c r="U21" s="68" t="str">
        <f>T22</f>
        <v>船橋イレブン2002</v>
      </c>
      <c r="V21" s="69"/>
      <c r="W21" s="70"/>
      <c r="X21" s="71" t="str">
        <f>T23</f>
        <v>西小中台FC</v>
      </c>
      <c r="Y21" s="57"/>
      <c r="Z21" s="58"/>
      <c r="AA21" s="68" t="str">
        <f>T24</f>
        <v>柏ラッセルFC</v>
      </c>
      <c r="AB21" s="69"/>
      <c r="AC21" s="70"/>
      <c r="AD21" s="44" t="s">
        <v>2</v>
      </c>
      <c r="AE21" s="44" t="s">
        <v>0</v>
      </c>
      <c r="AF21" s="44" t="s">
        <v>1</v>
      </c>
      <c r="AG21" s="44" t="s">
        <v>7</v>
      </c>
      <c r="AH21" s="44" t="s">
        <v>5</v>
      </c>
      <c r="AI21" s="44" t="s">
        <v>3</v>
      </c>
      <c r="AJ21" s="44" t="s">
        <v>4</v>
      </c>
      <c r="AK21" s="44" t="s">
        <v>6</v>
      </c>
      <c r="AL21" s="120"/>
      <c r="AM21" s="43">
        <v>11</v>
      </c>
      <c r="AN21" s="68" t="str">
        <f>AM22</f>
        <v>市原ユナイテッドFC</v>
      </c>
      <c r="AO21" s="69"/>
      <c r="AP21" s="70"/>
      <c r="AQ21" s="71" t="str">
        <f>AM23</f>
        <v>FC佐倉</v>
      </c>
      <c r="AR21" s="57"/>
      <c r="AS21" s="58"/>
      <c r="AT21" s="68" t="str">
        <f>AM24</f>
        <v>習志野トレセンU-11</v>
      </c>
      <c r="AU21" s="69"/>
      <c r="AV21" s="70"/>
      <c r="AW21" s="44" t="s">
        <v>2</v>
      </c>
      <c r="AX21" s="44" t="s">
        <v>0</v>
      </c>
      <c r="AY21" s="44" t="s">
        <v>1</v>
      </c>
      <c r="AZ21" s="44" t="s">
        <v>7</v>
      </c>
      <c r="BA21" s="44" t="s">
        <v>5</v>
      </c>
      <c r="BB21" s="44" t="s">
        <v>3</v>
      </c>
      <c r="BC21" s="44" t="s">
        <v>4</v>
      </c>
      <c r="BD21" s="44" t="s">
        <v>6</v>
      </c>
      <c r="BE21" s="120"/>
      <c r="BF21" s="43">
        <v>15</v>
      </c>
      <c r="BG21" s="68" t="str">
        <f>BF22</f>
        <v>FCアローズ</v>
      </c>
      <c r="BH21" s="69"/>
      <c r="BI21" s="70"/>
      <c r="BJ21" s="71" t="str">
        <f>BF23</f>
        <v>印西FC</v>
      </c>
      <c r="BK21" s="57"/>
      <c r="BL21" s="58"/>
      <c r="BM21" s="68" t="str">
        <f>BF24</f>
        <v>新浜FC</v>
      </c>
      <c r="BN21" s="69"/>
      <c r="BO21" s="70"/>
      <c r="BP21" s="44" t="s">
        <v>2</v>
      </c>
      <c r="BQ21" s="44" t="s">
        <v>0</v>
      </c>
      <c r="BR21" s="44" t="s">
        <v>1</v>
      </c>
      <c r="BS21" s="44" t="s">
        <v>7</v>
      </c>
      <c r="BT21" s="44" t="s">
        <v>5</v>
      </c>
      <c r="BU21" s="44" t="s">
        <v>3</v>
      </c>
      <c r="BV21" s="44" t="s">
        <v>4</v>
      </c>
      <c r="BW21" s="44" t="s">
        <v>6</v>
      </c>
    </row>
    <row r="22" spans="1:75" ht="30" customHeight="1">
      <c r="A22" s="49" t="s">
        <v>137</v>
      </c>
      <c r="B22" s="63" t="s">
        <v>78</v>
      </c>
      <c r="C22" s="64"/>
      <c r="D22" s="65"/>
      <c r="E22" s="5"/>
      <c r="F22" s="42" t="s">
        <v>15</v>
      </c>
      <c r="G22" s="4"/>
      <c r="H22" s="6"/>
      <c r="I22" s="42" t="s">
        <v>18</v>
      </c>
      <c r="J22" s="4"/>
      <c r="K22" s="36">
        <f>L22*3+M22*1</f>
        <v>0</v>
      </c>
      <c r="L22" s="37">
        <f>COUNTIF(B22:J22,"○")</f>
        <v>0</v>
      </c>
      <c r="M22" s="37">
        <f>COUNTIF(B22:J22,"△")</f>
        <v>0</v>
      </c>
      <c r="N22" s="37">
        <f>COUNTIF(B22:J22,"●")</f>
        <v>0</v>
      </c>
      <c r="O22" s="37" t="e">
        <f>P22-Q22</f>
        <v>#VALUE!</v>
      </c>
      <c r="P22" s="37" t="e">
        <f>B22+E22+H22</f>
        <v>#VALUE!</v>
      </c>
      <c r="Q22" s="38">
        <f>D22+G22+J22</f>
        <v>0</v>
      </c>
      <c r="R22" s="8"/>
      <c r="S22" s="121"/>
      <c r="T22" s="46" t="s">
        <v>149</v>
      </c>
      <c r="U22" s="63" t="s">
        <v>78</v>
      </c>
      <c r="V22" s="64"/>
      <c r="W22" s="65"/>
      <c r="X22" s="5"/>
      <c r="Y22" s="42" t="s">
        <v>15</v>
      </c>
      <c r="Z22" s="4"/>
      <c r="AA22" s="6"/>
      <c r="AB22" s="42" t="s">
        <v>18</v>
      </c>
      <c r="AC22" s="4"/>
      <c r="AD22" s="36">
        <f>AE22*3+AF22*1</f>
        <v>0</v>
      </c>
      <c r="AE22" s="37">
        <f>COUNTIF(U22:AC22,"○")</f>
        <v>0</v>
      </c>
      <c r="AF22" s="37">
        <f>COUNTIF(U22:AC22,"△")</f>
        <v>0</v>
      </c>
      <c r="AG22" s="37">
        <f>COUNTIF(U22:AC22,"●")</f>
        <v>0</v>
      </c>
      <c r="AH22" s="37" t="e">
        <f>AI22-AJ22</f>
        <v>#VALUE!</v>
      </c>
      <c r="AI22" s="37" t="e">
        <f>U22+X22+AA22</f>
        <v>#VALUE!</v>
      </c>
      <c r="AJ22" s="38">
        <f>W22+Z22+AC22</f>
        <v>0</v>
      </c>
      <c r="AK22" s="8"/>
      <c r="AL22" s="121"/>
      <c r="AM22" s="117" t="s">
        <v>160</v>
      </c>
      <c r="AN22" s="63" t="s">
        <v>78</v>
      </c>
      <c r="AO22" s="64"/>
      <c r="AP22" s="65"/>
      <c r="AQ22" s="5"/>
      <c r="AR22" s="42" t="s">
        <v>15</v>
      </c>
      <c r="AS22" s="4"/>
      <c r="AT22" s="6"/>
      <c r="AU22" s="42" t="s">
        <v>18</v>
      </c>
      <c r="AV22" s="4"/>
      <c r="AW22" s="36">
        <f>AX22*3+AY22*1</f>
        <v>0</v>
      </c>
      <c r="AX22" s="37">
        <f>COUNTIF(AN22:AV22,"○")</f>
        <v>0</v>
      </c>
      <c r="AY22" s="37">
        <f>COUNTIF(AN22:AV22,"△")</f>
        <v>0</v>
      </c>
      <c r="AZ22" s="37">
        <f>COUNTIF(AN22:AV22,"●")</f>
        <v>0</v>
      </c>
      <c r="BA22" s="37" t="e">
        <f>BB22-BC22</f>
        <v>#VALUE!</v>
      </c>
      <c r="BB22" s="37" t="e">
        <f>AN22+AQ22+AT22</f>
        <v>#VALUE!</v>
      </c>
      <c r="BC22" s="38">
        <f>AP22+AS22+AV22</f>
        <v>0</v>
      </c>
      <c r="BD22" s="8"/>
      <c r="BE22" s="121"/>
      <c r="BF22" s="46" t="s">
        <v>172</v>
      </c>
      <c r="BG22" s="63" t="s">
        <v>78</v>
      </c>
      <c r="BH22" s="64"/>
      <c r="BI22" s="65"/>
      <c r="BJ22" s="5"/>
      <c r="BK22" s="42" t="s">
        <v>15</v>
      </c>
      <c r="BL22" s="4"/>
      <c r="BM22" s="6"/>
      <c r="BN22" s="42" t="s">
        <v>18</v>
      </c>
      <c r="BO22" s="4"/>
      <c r="BP22" s="36">
        <f>BQ22*3+BR22*1</f>
        <v>0</v>
      </c>
      <c r="BQ22" s="37">
        <f>COUNTIF(BG22:BO22,"○")</f>
        <v>0</v>
      </c>
      <c r="BR22" s="37">
        <f>COUNTIF(BG22:BO22,"△")</f>
        <v>0</v>
      </c>
      <c r="BS22" s="37">
        <f>COUNTIF(BG22:BO22,"●")</f>
        <v>0</v>
      </c>
      <c r="BT22" s="37" t="e">
        <f>BU22-BV22</f>
        <v>#VALUE!</v>
      </c>
      <c r="BU22" s="37" t="e">
        <f>BG22+BJ22+BM22</f>
        <v>#VALUE!</v>
      </c>
      <c r="BV22" s="38">
        <f>BI22+BL22+BO22</f>
        <v>0</v>
      </c>
      <c r="BW22" s="8"/>
    </row>
    <row r="23" spans="1:75" ht="30" customHeight="1">
      <c r="A23" s="46" t="s">
        <v>138</v>
      </c>
      <c r="B23" s="5"/>
      <c r="C23" s="18"/>
      <c r="D23" s="4"/>
      <c r="E23" s="63" t="s">
        <v>78</v>
      </c>
      <c r="F23" s="64"/>
      <c r="G23" s="65"/>
      <c r="H23" s="5"/>
      <c r="I23" s="42" t="s">
        <v>16</v>
      </c>
      <c r="J23" s="4"/>
      <c r="K23" s="39">
        <f>L23*3+M23*1</f>
        <v>0</v>
      </c>
      <c r="L23" s="40">
        <f>COUNTIF(B23:J23,"○")</f>
        <v>0</v>
      </c>
      <c r="M23" s="40">
        <f>COUNTIF(B23:J23,"△")</f>
        <v>0</v>
      </c>
      <c r="N23" s="40">
        <f>COUNTIF(B23:J23,"●")</f>
        <v>0</v>
      </c>
      <c r="O23" s="37" t="e">
        <f>P23-Q23</f>
        <v>#VALUE!</v>
      </c>
      <c r="P23" s="37" t="e">
        <f>B23+E23+H23</f>
        <v>#VALUE!</v>
      </c>
      <c r="Q23" s="38">
        <f>D23+G23+J23</f>
        <v>0</v>
      </c>
      <c r="R23" s="8"/>
      <c r="S23" s="121"/>
      <c r="T23" s="46" t="s">
        <v>150</v>
      </c>
      <c r="U23" s="5"/>
      <c r="V23" s="18"/>
      <c r="W23" s="4"/>
      <c r="X23" s="63" t="s">
        <v>78</v>
      </c>
      <c r="Y23" s="64"/>
      <c r="Z23" s="65"/>
      <c r="AA23" s="5"/>
      <c r="AB23" s="42" t="s">
        <v>16</v>
      </c>
      <c r="AC23" s="4"/>
      <c r="AD23" s="39">
        <f>AE23*3+AF23*1</f>
        <v>0</v>
      </c>
      <c r="AE23" s="40">
        <f>COUNTIF(U23:AC23,"○")</f>
        <v>0</v>
      </c>
      <c r="AF23" s="40">
        <f>COUNTIF(U23:AC23,"△")</f>
        <v>0</v>
      </c>
      <c r="AG23" s="40">
        <f>COUNTIF(U23:AC23,"●")</f>
        <v>0</v>
      </c>
      <c r="AH23" s="37" t="e">
        <f>AI23-AJ23</f>
        <v>#VALUE!</v>
      </c>
      <c r="AI23" s="37" t="e">
        <f>U23+X23+AA23</f>
        <v>#VALUE!</v>
      </c>
      <c r="AJ23" s="38">
        <f>W23+Z23+AC23</f>
        <v>0</v>
      </c>
      <c r="AK23" s="8"/>
      <c r="AL23" s="121"/>
      <c r="AM23" s="46" t="s">
        <v>161</v>
      </c>
      <c r="AN23" s="5"/>
      <c r="AO23" s="18"/>
      <c r="AP23" s="4"/>
      <c r="AQ23" s="63" t="s">
        <v>78</v>
      </c>
      <c r="AR23" s="64"/>
      <c r="AS23" s="65"/>
      <c r="AT23" s="5"/>
      <c r="AU23" s="42" t="s">
        <v>16</v>
      </c>
      <c r="AV23" s="4"/>
      <c r="AW23" s="39">
        <f>AX23*3+AY23*1</f>
        <v>0</v>
      </c>
      <c r="AX23" s="40">
        <f>COUNTIF(AN23:AV23,"○")</f>
        <v>0</v>
      </c>
      <c r="AY23" s="40">
        <f>COUNTIF(AN23:AV23,"△")</f>
        <v>0</v>
      </c>
      <c r="AZ23" s="40">
        <f>COUNTIF(AN23:AV23,"●")</f>
        <v>0</v>
      </c>
      <c r="BA23" s="37" t="e">
        <f>BB23-BC23</f>
        <v>#VALUE!</v>
      </c>
      <c r="BB23" s="37" t="e">
        <f>AN23+AQ23+AT23</f>
        <v>#VALUE!</v>
      </c>
      <c r="BC23" s="38">
        <f>AP23+AS23+AV23</f>
        <v>0</v>
      </c>
      <c r="BD23" s="8"/>
      <c r="BE23" s="121"/>
      <c r="BF23" s="46" t="s">
        <v>173</v>
      </c>
      <c r="BG23" s="5"/>
      <c r="BH23" s="18"/>
      <c r="BI23" s="4"/>
      <c r="BJ23" s="63" t="s">
        <v>78</v>
      </c>
      <c r="BK23" s="64"/>
      <c r="BL23" s="65"/>
      <c r="BM23" s="5"/>
      <c r="BN23" s="42" t="s">
        <v>16</v>
      </c>
      <c r="BO23" s="4"/>
      <c r="BP23" s="39">
        <f>BQ23*3+BR23*1</f>
        <v>0</v>
      </c>
      <c r="BQ23" s="40">
        <f>COUNTIF(BG23:BO23,"○")</f>
        <v>0</v>
      </c>
      <c r="BR23" s="40">
        <f>COUNTIF(BG23:BO23,"△")</f>
        <v>0</v>
      </c>
      <c r="BS23" s="40">
        <f>COUNTIF(BG23:BO23,"●")</f>
        <v>0</v>
      </c>
      <c r="BT23" s="37" t="e">
        <f>BU23-BV23</f>
        <v>#VALUE!</v>
      </c>
      <c r="BU23" s="37" t="e">
        <f>BG23+BJ23+BM23</f>
        <v>#VALUE!</v>
      </c>
      <c r="BV23" s="38">
        <f>BI23+BL23+BO23</f>
        <v>0</v>
      </c>
      <c r="BW23" s="8"/>
    </row>
    <row r="24" spans="1:75" ht="30" customHeight="1">
      <c r="A24" s="48" t="s">
        <v>139</v>
      </c>
      <c r="B24" s="7"/>
      <c r="C24" s="18"/>
      <c r="D24" s="4"/>
      <c r="E24" s="5"/>
      <c r="F24" s="18"/>
      <c r="G24" s="4"/>
      <c r="H24" s="63" t="s">
        <v>78</v>
      </c>
      <c r="I24" s="64"/>
      <c r="J24" s="65"/>
      <c r="K24" s="36">
        <f>L24*3+M24*1</f>
        <v>0</v>
      </c>
      <c r="L24" s="37">
        <f>COUNTIF(B24:J24,"○")</f>
        <v>0</v>
      </c>
      <c r="M24" s="37">
        <f>COUNTIF(B24:J24,"△")</f>
        <v>0</v>
      </c>
      <c r="N24" s="37">
        <f>COUNTIF(B24:J24,"●")</f>
        <v>0</v>
      </c>
      <c r="O24" s="37" t="e">
        <f>P24-Q24</f>
        <v>#VALUE!</v>
      </c>
      <c r="P24" s="37" t="e">
        <f>B24+E24+H24</f>
        <v>#VALUE!</v>
      </c>
      <c r="Q24" s="38">
        <f>D24+G24+J24</f>
        <v>0</v>
      </c>
      <c r="R24" s="8"/>
      <c r="S24" s="121"/>
      <c r="T24" s="49" t="s">
        <v>151</v>
      </c>
      <c r="U24" s="7"/>
      <c r="V24" s="18"/>
      <c r="W24" s="4"/>
      <c r="X24" s="5"/>
      <c r="Y24" s="18"/>
      <c r="Z24" s="4"/>
      <c r="AA24" s="63" t="s">
        <v>78</v>
      </c>
      <c r="AB24" s="64"/>
      <c r="AC24" s="65"/>
      <c r="AD24" s="36">
        <f>AE24*3+AF24*1</f>
        <v>0</v>
      </c>
      <c r="AE24" s="37">
        <f>COUNTIF(U24:AC24,"○")</f>
        <v>0</v>
      </c>
      <c r="AF24" s="37">
        <f>COUNTIF(U24:AC24,"△")</f>
        <v>0</v>
      </c>
      <c r="AG24" s="37">
        <f>COUNTIF(U24:AC24,"●")</f>
        <v>0</v>
      </c>
      <c r="AH24" s="37" t="e">
        <f>AI24-AJ24</f>
        <v>#VALUE!</v>
      </c>
      <c r="AI24" s="37" t="e">
        <f>U24+X24+AA24</f>
        <v>#VALUE!</v>
      </c>
      <c r="AJ24" s="38">
        <f>W24+Z24+AC24</f>
        <v>0</v>
      </c>
      <c r="AK24" s="8"/>
      <c r="AL24" s="121"/>
      <c r="AM24" s="117" t="s">
        <v>162</v>
      </c>
      <c r="AN24" s="7"/>
      <c r="AO24" s="18"/>
      <c r="AP24" s="4"/>
      <c r="AQ24" s="5"/>
      <c r="AR24" s="18"/>
      <c r="AS24" s="4"/>
      <c r="AT24" s="63" t="s">
        <v>78</v>
      </c>
      <c r="AU24" s="64"/>
      <c r="AV24" s="65"/>
      <c r="AW24" s="36">
        <f>AX24*3+AY24*1</f>
        <v>0</v>
      </c>
      <c r="AX24" s="37">
        <f>COUNTIF(AN24:AV24,"○")</f>
        <v>0</v>
      </c>
      <c r="AY24" s="37">
        <f>COUNTIF(AN24:AV24,"△")</f>
        <v>0</v>
      </c>
      <c r="AZ24" s="37">
        <f>COUNTIF(AN24:AV24,"●")</f>
        <v>0</v>
      </c>
      <c r="BA24" s="37" t="e">
        <f>BB24-BC24</f>
        <v>#VALUE!</v>
      </c>
      <c r="BB24" s="37" t="e">
        <f>AN24+AQ24+AT24</f>
        <v>#VALUE!</v>
      </c>
      <c r="BC24" s="38">
        <f>AP24+AS24+AV24</f>
        <v>0</v>
      </c>
      <c r="BD24" s="8"/>
      <c r="BE24" s="121"/>
      <c r="BF24" s="46" t="s">
        <v>174</v>
      </c>
      <c r="BG24" s="7"/>
      <c r="BH24" s="18"/>
      <c r="BI24" s="4"/>
      <c r="BJ24" s="5"/>
      <c r="BK24" s="18"/>
      <c r="BL24" s="4"/>
      <c r="BM24" s="63" t="s">
        <v>78</v>
      </c>
      <c r="BN24" s="64"/>
      <c r="BO24" s="65"/>
      <c r="BP24" s="36">
        <f>BQ24*3+BR24*1</f>
        <v>0</v>
      </c>
      <c r="BQ24" s="37">
        <f>COUNTIF(BG24:BO24,"○")</f>
        <v>0</v>
      </c>
      <c r="BR24" s="37">
        <f>COUNTIF(BG24:BO24,"△")</f>
        <v>0</v>
      </c>
      <c r="BS24" s="37">
        <f>COUNTIF(BG24:BO24,"●")</f>
        <v>0</v>
      </c>
      <c r="BT24" s="37" t="e">
        <f>BU24-BV24</f>
        <v>#VALUE!</v>
      </c>
      <c r="BU24" s="37" t="e">
        <f>BG24+BJ24+BM24</f>
        <v>#VALUE!</v>
      </c>
      <c r="BV24" s="38">
        <f>BI24+BL24+BO24</f>
        <v>0</v>
      </c>
      <c r="BW24" s="8"/>
    </row>
    <row r="25" spans="2:57" ht="30" customHeight="1">
      <c r="B25" s="1"/>
      <c r="C25" s="1"/>
      <c r="D25" s="1"/>
      <c r="E25" s="1"/>
      <c r="F25" s="1"/>
      <c r="G25" s="1"/>
      <c r="H25" s="1"/>
      <c r="I25" s="1"/>
      <c r="J25" s="1"/>
      <c r="S25" s="1"/>
      <c r="AL25" s="1"/>
      <c r="BE25" s="1"/>
    </row>
    <row r="26" spans="1:75" ht="30" customHeight="1">
      <c r="A26" s="43">
        <v>4</v>
      </c>
      <c r="B26" s="68" t="str">
        <f>A27</f>
        <v>たちばなSC</v>
      </c>
      <c r="C26" s="69"/>
      <c r="D26" s="70"/>
      <c r="E26" s="71" t="str">
        <f>A28</f>
        <v>千葉FC</v>
      </c>
      <c r="F26" s="57"/>
      <c r="G26" s="58"/>
      <c r="H26" s="68" t="str">
        <f>A29</f>
        <v>大久保東FC</v>
      </c>
      <c r="I26" s="69"/>
      <c r="J26" s="70"/>
      <c r="K26" s="44" t="s">
        <v>2</v>
      </c>
      <c r="L26" s="44" t="s">
        <v>0</v>
      </c>
      <c r="M26" s="44" t="s">
        <v>1</v>
      </c>
      <c r="N26" s="44" t="s">
        <v>7</v>
      </c>
      <c r="O26" s="44" t="s">
        <v>5</v>
      </c>
      <c r="P26" s="44" t="s">
        <v>3</v>
      </c>
      <c r="Q26" s="44" t="s">
        <v>4</v>
      </c>
      <c r="R26" s="44" t="s">
        <v>6</v>
      </c>
      <c r="S26" s="120"/>
      <c r="T26" s="43">
        <v>8</v>
      </c>
      <c r="U26" s="68" t="str">
        <f>T27</f>
        <v>原FC</v>
      </c>
      <c r="V26" s="69"/>
      <c r="W26" s="70"/>
      <c r="X26" s="71" t="str">
        <f>T28</f>
        <v>大森SC</v>
      </c>
      <c r="Y26" s="57"/>
      <c r="Z26" s="58"/>
      <c r="AA26" s="68" t="str">
        <f>T29</f>
        <v>向山ｲﾚﾌﾞﾝSC</v>
      </c>
      <c r="AB26" s="69"/>
      <c r="AC26" s="70"/>
      <c r="AD26" s="44" t="s">
        <v>2</v>
      </c>
      <c r="AE26" s="44" t="s">
        <v>0</v>
      </c>
      <c r="AF26" s="44" t="s">
        <v>1</v>
      </c>
      <c r="AG26" s="44" t="s">
        <v>7</v>
      </c>
      <c r="AH26" s="44" t="s">
        <v>5</v>
      </c>
      <c r="AI26" s="44" t="s">
        <v>3</v>
      </c>
      <c r="AJ26" s="44" t="s">
        <v>4</v>
      </c>
      <c r="AK26" s="44" t="s">
        <v>6</v>
      </c>
      <c r="AL26" s="120"/>
      <c r="AM26" s="43">
        <v>12</v>
      </c>
      <c r="AN26" s="68" t="str">
        <f>AM27</f>
        <v>NPO HIP.SC</v>
      </c>
      <c r="AO26" s="69"/>
      <c r="AP26" s="70"/>
      <c r="AQ26" s="71" t="str">
        <f>AM28</f>
        <v>HAMANO JSC</v>
      </c>
      <c r="AR26" s="57"/>
      <c r="AS26" s="58"/>
      <c r="AT26" s="68" t="str">
        <f>AM29</f>
        <v>東習志野FC</v>
      </c>
      <c r="AU26" s="69"/>
      <c r="AV26" s="70"/>
      <c r="AW26" s="44" t="s">
        <v>2</v>
      </c>
      <c r="AX26" s="44" t="s">
        <v>0</v>
      </c>
      <c r="AY26" s="44" t="s">
        <v>1</v>
      </c>
      <c r="AZ26" s="44" t="s">
        <v>7</v>
      </c>
      <c r="BA26" s="44" t="s">
        <v>5</v>
      </c>
      <c r="BB26" s="44" t="s">
        <v>3</v>
      </c>
      <c r="BC26" s="44" t="s">
        <v>4</v>
      </c>
      <c r="BD26" s="44" t="s">
        <v>6</v>
      </c>
      <c r="BE26" s="120"/>
      <c r="BF26" s="43">
        <v>16</v>
      </c>
      <c r="BG26" s="68" t="str">
        <f>BF27</f>
        <v>ヴィスポ柏99</v>
      </c>
      <c r="BH26" s="69"/>
      <c r="BI26" s="70"/>
      <c r="BJ26" s="71" t="str">
        <f>BF28</f>
        <v>FC北野</v>
      </c>
      <c r="BK26" s="57"/>
      <c r="BL26" s="58"/>
      <c r="BM26" s="68" t="str">
        <f>BF29</f>
        <v>MSS・香澄</v>
      </c>
      <c r="BN26" s="69"/>
      <c r="BO26" s="70"/>
      <c r="BP26" s="44" t="s">
        <v>2</v>
      </c>
      <c r="BQ26" s="44" t="s">
        <v>0</v>
      </c>
      <c r="BR26" s="44" t="s">
        <v>1</v>
      </c>
      <c r="BS26" s="44" t="s">
        <v>7</v>
      </c>
      <c r="BT26" s="44" t="s">
        <v>5</v>
      </c>
      <c r="BU26" s="44" t="s">
        <v>3</v>
      </c>
      <c r="BV26" s="44" t="s">
        <v>4</v>
      </c>
      <c r="BW26" s="44" t="s">
        <v>6</v>
      </c>
    </row>
    <row r="27" spans="1:75" ht="30" customHeight="1">
      <c r="A27" s="49" t="s">
        <v>140</v>
      </c>
      <c r="B27" s="63" t="s">
        <v>78</v>
      </c>
      <c r="C27" s="64"/>
      <c r="D27" s="65"/>
      <c r="E27" s="5"/>
      <c r="F27" s="42" t="s">
        <v>19</v>
      </c>
      <c r="G27" s="4"/>
      <c r="H27" s="6"/>
      <c r="I27" s="42" t="s">
        <v>20</v>
      </c>
      <c r="J27" s="4"/>
      <c r="K27" s="36">
        <f>L27*3+M27*1</f>
        <v>0</v>
      </c>
      <c r="L27" s="37">
        <f>COUNTIF(B27:J27,"○")</f>
        <v>0</v>
      </c>
      <c r="M27" s="37">
        <f>COUNTIF(B27:J27,"△")</f>
        <v>0</v>
      </c>
      <c r="N27" s="37">
        <f>COUNTIF(B27:J27,"●")</f>
        <v>0</v>
      </c>
      <c r="O27" s="37" t="e">
        <f>P27-Q27</f>
        <v>#VALUE!</v>
      </c>
      <c r="P27" s="37" t="e">
        <f>B27+E27+H27</f>
        <v>#VALUE!</v>
      </c>
      <c r="Q27" s="38">
        <f>D27+G27+J27</f>
        <v>0</v>
      </c>
      <c r="R27" s="8"/>
      <c r="S27" s="121"/>
      <c r="T27" s="44" t="s">
        <v>152</v>
      </c>
      <c r="U27" s="63" t="s">
        <v>78</v>
      </c>
      <c r="V27" s="64"/>
      <c r="W27" s="65"/>
      <c r="X27" s="5"/>
      <c r="Y27" s="42" t="s">
        <v>19</v>
      </c>
      <c r="Z27" s="4"/>
      <c r="AA27" s="6"/>
      <c r="AB27" s="42" t="s">
        <v>20</v>
      </c>
      <c r="AC27" s="4"/>
      <c r="AD27" s="36">
        <f>AE27*3+AF27*1</f>
        <v>0</v>
      </c>
      <c r="AE27" s="37">
        <f>COUNTIF(U27:AC27,"○")</f>
        <v>0</v>
      </c>
      <c r="AF27" s="37">
        <f>COUNTIF(U27:AC27,"△")</f>
        <v>0</v>
      </c>
      <c r="AG27" s="37">
        <f>COUNTIF(U27:AC27,"●")</f>
        <v>0</v>
      </c>
      <c r="AH27" s="37" t="e">
        <f>AI27-AJ27</f>
        <v>#VALUE!</v>
      </c>
      <c r="AI27" s="37" t="e">
        <f>U27+X27+AA27</f>
        <v>#VALUE!</v>
      </c>
      <c r="AJ27" s="38">
        <f>W27+Z27+AC27</f>
        <v>0</v>
      </c>
      <c r="AK27" s="8"/>
      <c r="AL27" s="121"/>
      <c r="AM27" s="51" t="s">
        <v>163</v>
      </c>
      <c r="AN27" s="63" t="s">
        <v>78</v>
      </c>
      <c r="AO27" s="64"/>
      <c r="AP27" s="65"/>
      <c r="AQ27" s="5"/>
      <c r="AR27" s="42" t="s">
        <v>19</v>
      </c>
      <c r="AS27" s="4"/>
      <c r="AT27" s="6"/>
      <c r="AU27" s="42" t="s">
        <v>20</v>
      </c>
      <c r="AV27" s="4"/>
      <c r="AW27" s="36">
        <f>AX27*3+AY27*1</f>
        <v>0</v>
      </c>
      <c r="AX27" s="37">
        <f>COUNTIF(AN27:AV27,"○")</f>
        <v>0</v>
      </c>
      <c r="AY27" s="37">
        <f>COUNTIF(AN27:AV27,"△")</f>
        <v>0</v>
      </c>
      <c r="AZ27" s="37">
        <f>COUNTIF(AN27:AV27,"●")</f>
        <v>0</v>
      </c>
      <c r="BA27" s="37" t="e">
        <f>BB27-BC27</f>
        <v>#VALUE!</v>
      </c>
      <c r="BB27" s="37" t="e">
        <f>AN27+AQ27+AT27</f>
        <v>#VALUE!</v>
      </c>
      <c r="BC27" s="38">
        <f>AP27+AS27+AV27</f>
        <v>0</v>
      </c>
      <c r="BD27" s="8"/>
      <c r="BE27" s="121"/>
      <c r="BF27" s="46" t="s">
        <v>175</v>
      </c>
      <c r="BG27" s="63" t="s">
        <v>78</v>
      </c>
      <c r="BH27" s="64"/>
      <c r="BI27" s="65"/>
      <c r="BJ27" s="5"/>
      <c r="BK27" s="42" t="s">
        <v>19</v>
      </c>
      <c r="BL27" s="4"/>
      <c r="BM27" s="6"/>
      <c r="BN27" s="42" t="s">
        <v>20</v>
      </c>
      <c r="BO27" s="4"/>
      <c r="BP27" s="36">
        <f>BQ27*3+BR27*1</f>
        <v>0</v>
      </c>
      <c r="BQ27" s="37">
        <f>COUNTIF(BG27:BO27,"○")</f>
        <v>0</v>
      </c>
      <c r="BR27" s="37">
        <f>COUNTIF(BG27:BO27,"△")</f>
        <v>0</v>
      </c>
      <c r="BS27" s="37">
        <f>COUNTIF(BG27:BO27,"●")</f>
        <v>0</v>
      </c>
      <c r="BT27" s="37" t="e">
        <f>BU27-BV27</f>
        <v>#VALUE!</v>
      </c>
      <c r="BU27" s="37" t="e">
        <f>BG27+BJ27+BM27</f>
        <v>#VALUE!</v>
      </c>
      <c r="BV27" s="38">
        <f>BI27+BL27+BO27</f>
        <v>0</v>
      </c>
      <c r="BW27" s="8"/>
    </row>
    <row r="28" spans="1:75" ht="30" customHeight="1">
      <c r="A28" s="49" t="s">
        <v>141</v>
      </c>
      <c r="B28" s="5"/>
      <c r="C28" s="18"/>
      <c r="D28" s="4"/>
      <c r="E28" s="63" t="s">
        <v>78</v>
      </c>
      <c r="F28" s="64"/>
      <c r="G28" s="65"/>
      <c r="H28" s="5"/>
      <c r="I28" s="42" t="s">
        <v>100</v>
      </c>
      <c r="J28" s="4"/>
      <c r="K28" s="39">
        <f>L28*3+M28*1</f>
        <v>0</v>
      </c>
      <c r="L28" s="40">
        <f>COUNTIF(B28:J28,"○")</f>
        <v>0</v>
      </c>
      <c r="M28" s="40">
        <f>COUNTIF(B28:J28,"△")</f>
        <v>0</v>
      </c>
      <c r="N28" s="40">
        <f>COUNTIF(B28:J28,"●")</f>
        <v>0</v>
      </c>
      <c r="O28" s="37" t="e">
        <f>P28-Q28</f>
        <v>#VALUE!</v>
      </c>
      <c r="P28" s="37" t="e">
        <f>B28+E28+H28</f>
        <v>#VALUE!</v>
      </c>
      <c r="Q28" s="38">
        <f>D28+G28+J28</f>
        <v>0</v>
      </c>
      <c r="R28" s="8"/>
      <c r="S28" s="121"/>
      <c r="T28" s="49" t="s">
        <v>153</v>
      </c>
      <c r="U28" s="5"/>
      <c r="V28" s="18"/>
      <c r="W28" s="4"/>
      <c r="X28" s="63" t="s">
        <v>78</v>
      </c>
      <c r="Y28" s="64"/>
      <c r="Z28" s="65"/>
      <c r="AA28" s="5"/>
      <c r="AB28" s="42" t="s">
        <v>100</v>
      </c>
      <c r="AC28" s="4"/>
      <c r="AD28" s="39">
        <f>AE28*3+AF28*1</f>
        <v>0</v>
      </c>
      <c r="AE28" s="40">
        <f>COUNTIF(U28:AC28,"○")</f>
        <v>0</v>
      </c>
      <c r="AF28" s="40">
        <f>COUNTIF(U28:AC28,"△")</f>
        <v>0</v>
      </c>
      <c r="AG28" s="40">
        <f>COUNTIF(U28:AC28,"●")</f>
        <v>0</v>
      </c>
      <c r="AH28" s="37" t="e">
        <f>AI28-AJ28</f>
        <v>#VALUE!</v>
      </c>
      <c r="AI28" s="37" t="e">
        <f>U28+X28+AA28</f>
        <v>#VALUE!</v>
      </c>
      <c r="AJ28" s="38">
        <f>W28+Z28+AC28</f>
        <v>0</v>
      </c>
      <c r="AK28" s="8"/>
      <c r="AL28" s="121"/>
      <c r="AM28" s="48" t="s">
        <v>164</v>
      </c>
      <c r="AN28" s="5"/>
      <c r="AO28" s="18"/>
      <c r="AP28" s="4"/>
      <c r="AQ28" s="63" t="s">
        <v>78</v>
      </c>
      <c r="AR28" s="64"/>
      <c r="AS28" s="65"/>
      <c r="AT28" s="5"/>
      <c r="AU28" s="42" t="s">
        <v>100</v>
      </c>
      <c r="AV28" s="4"/>
      <c r="AW28" s="39">
        <f>AX28*3+AY28*1</f>
        <v>0</v>
      </c>
      <c r="AX28" s="40">
        <f>COUNTIF(AN28:AV28,"○")</f>
        <v>0</v>
      </c>
      <c r="AY28" s="40">
        <f>COUNTIF(AN28:AV28,"△")</f>
        <v>0</v>
      </c>
      <c r="AZ28" s="40">
        <f>COUNTIF(AN28:AV28,"●")</f>
        <v>0</v>
      </c>
      <c r="BA28" s="37" t="e">
        <f>BB28-BC28</f>
        <v>#VALUE!</v>
      </c>
      <c r="BB28" s="37" t="e">
        <f>AN28+AQ28+AT28</f>
        <v>#VALUE!</v>
      </c>
      <c r="BC28" s="38">
        <f>AP28+AS28+AV28</f>
        <v>0</v>
      </c>
      <c r="BD28" s="8"/>
      <c r="BE28" s="121"/>
      <c r="BF28" s="46" t="s">
        <v>176</v>
      </c>
      <c r="BG28" s="5"/>
      <c r="BH28" s="18"/>
      <c r="BI28" s="4"/>
      <c r="BJ28" s="63" t="s">
        <v>78</v>
      </c>
      <c r="BK28" s="64"/>
      <c r="BL28" s="65"/>
      <c r="BM28" s="5"/>
      <c r="BN28" s="42" t="s">
        <v>100</v>
      </c>
      <c r="BO28" s="4"/>
      <c r="BP28" s="39">
        <f>BQ28*3+BR28*1</f>
        <v>0</v>
      </c>
      <c r="BQ28" s="40">
        <f>COUNTIF(BG28:BO28,"○")</f>
        <v>0</v>
      </c>
      <c r="BR28" s="40">
        <f>COUNTIF(BG28:BO28,"△")</f>
        <v>0</v>
      </c>
      <c r="BS28" s="40">
        <f>COUNTIF(BG28:BO28,"●")</f>
        <v>0</v>
      </c>
      <c r="BT28" s="37" t="e">
        <f>BU28-BV28</f>
        <v>#VALUE!</v>
      </c>
      <c r="BU28" s="37" t="e">
        <f>BG28+BJ28+BM28</f>
        <v>#VALUE!</v>
      </c>
      <c r="BV28" s="38">
        <f>BI28+BL28+BO28</f>
        <v>0</v>
      </c>
      <c r="BW28" s="8"/>
    </row>
    <row r="29" spans="1:75" ht="30" customHeight="1">
      <c r="A29" s="48" t="s">
        <v>142</v>
      </c>
      <c r="B29" s="7"/>
      <c r="C29" s="18"/>
      <c r="D29" s="4"/>
      <c r="E29" s="5"/>
      <c r="F29" s="18"/>
      <c r="G29" s="4"/>
      <c r="H29" s="63" t="s">
        <v>78</v>
      </c>
      <c r="I29" s="64"/>
      <c r="J29" s="65"/>
      <c r="K29" s="36">
        <f>L29*3+M29*1</f>
        <v>0</v>
      </c>
      <c r="L29" s="37">
        <f>COUNTIF(B29:J29,"○")</f>
        <v>0</v>
      </c>
      <c r="M29" s="37">
        <f>COUNTIF(B29:J29,"△")</f>
        <v>0</v>
      </c>
      <c r="N29" s="37">
        <f>COUNTIF(B29:J29,"●")</f>
        <v>0</v>
      </c>
      <c r="O29" s="37" t="e">
        <f>P29-Q29</f>
        <v>#VALUE!</v>
      </c>
      <c r="P29" s="37" t="e">
        <f>B29+E29+H29</f>
        <v>#VALUE!</v>
      </c>
      <c r="Q29" s="38">
        <f>D29+G29+J29</f>
        <v>0</v>
      </c>
      <c r="R29" s="8"/>
      <c r="S29" s="121"/>
      <c r="T29" s="52" t="s">
        <v>108</v>
      </c>
      <c r="U29" s="7"/>
      <c r="V29" s="18"/>
      <c r="W29" s="4"/>
      <c r="X29" s="5"/>
      <c r="Y29" s="18"/>
      <c r="Z29" s="4"/>
      <c r="AA29" s="63" t="s">
        <v>78</v>
      </c>
      <c r="AB29" s="64"/>
      <c r="AC29" s="65"/>
      <c r="AD29" s="36">
        <f>AE29*3+AF29*1</f>
        <v>0</v>
      </c>
      <c r="AE29" s="37">
        <f>COUNTIF(U29:AC29,"○")</f>
        <v>0</v>
      </c>
      <c r="AF29" s="37">
        <f>COUNTIF(U29:AC29,"△")</f>
        <v>0</v>
      </c>
      <c r="AG29" s="37">
        <f>COUNTIF(U29:AC29,"●")</f>
        <v>0</v>
      </c>
      <c r="AH29" s="37" t="e">
        <f>AI29-AJ29</f>
        <v>#VALUE!</v>
      </c>
      <c r="AI29" s="37" t="e">
        <f>U29+X29+AA29</f>
        <v>#VALUE!</v>
      </c>
      <c r="AJ29" s="38">
        <f>W29+Z29+AC29</f>
        <v>0</v>
      </c>
      <c r="AK29" s="8"/>
      <c r="AL29" s="121"/>
      <c r="AM29" s="48" t="s">
        <v>165</v>
      </c>
      <c r="AN29" s="7"/>
      <c r="AO29" s="18"/>
      <c r="AP29" s="4"/>
      <c r="AQ29" s="5"/>
      <c r="AR29" s="18"/>
      <c r="AS29" s="4"/>
      <c r="AT29" s="63" t="s">
        <v>78</v>
      </c>
      <c r="AU29" s="64"/>
      <c r="AV29" s="65"/>
      <c r="AW29" s="36">
        <f>AX29*3+AY29*1</f>
        <v>0</v>
      </c>
      <c r="AX29" s="37">
        <f>COUNTIF(AN29:AV29,"○")</f>
        <v>0</v>
      </c>
      <c r="AY29" s="37">
        <f>COUNTIF(AN29:AV29,"△")</f>
        <v>0</v>
      </c>
      <c r="AZ29" s="37">
        <f>COUNTIF(AN29:AV29,"●")</f>
        <v>0</v>
      </c>
      <c r="BA29" s="37" t="e">
        <f>BB29-BC29</f>
        <v>#VALUE!</v>
      </c>
      <c r="BB29" s="37" t="e">
        <f>AN29+AQ29+AT29</f>
        <v>#VALUE!</v>
      </c>
      <c r="BC29" s="38">
        <f>AP29+AS29+AV29</f>
        <v>0</v>
      </c>
      <c r="BD29" s="8"/>
      <c r="BE29" s="121"/>
      <c r="BF29" s="48" t="s">
        <v>109</v>
      </c>
      <c r="BG29" s="7"/>
      <c r="BH29" s="18"/>
      <c r="BI29" s="4"/>
      <c r="BJ29" s="5"/>
      <c r="BK29" s="18"/>
      <c r="BL29" s="4"/>
      <c r="BM29" s="63" t="s">
        <v>78</v>
      </c>
      <c r="BN29" s="64"/>
      <c r="BO29" s="65"/>
      <c r="BP29" s="36">
        <f>BQ29*3+BR29*1</f>
        <v>0</v>
      </c>
      <c r="BQ29" s="37">
        <f>COUNTIF(BG29:BO29,"○")</f>
        <v>0</v>
      </c>
      <c r="BR29" s="37">
        <f>COUNTIF(BG29:BO29,"△")</f>
        <v>0</v>
      </c>
      <c r="BS29" s="37">
        <f>COUNTIF(BG29:BO29,"●")</f>
        <v>0</v>
      </c>
      <c r="BT29" s="37" t="e">
        <f>BU29-BV29</f>
        <v>#VALUE!</v>
      </c>
      <c r="BU29" s="37" t="e">
        <f>BG29+BJ29+BM29</f>
        <v>#VALUE!</v>
      </c>
      <c r="BV29" s="38">
        <f>BI29+BL29+BO29</f>
        <v>0</v>
      </c>
      <c r="BW29" s="8"/>
    </row>
    <row r="30" spans="1:75" s="10" customFormat="1" ht="19.5" customHeight="1">
      <c r="A30" s="13"/>
      <c r="B30" s="16"/>
      <c r="C30" s="12"/>
      <c r="D30" s="14"/>
      <c r="E30" s="14"/>
      <c r="F30" s="12"/>
      <c r="G30" s="14"/>
      <c r="H30" s="14"/>
      <c r="I30" s="14"/>
      <c r="J30" s="14"/>
      <c r="K30" s="12"/>
      <c r="L30" s="12"/>
      <c r="M30" s="12"/>
      <c r="N30" s="12"/>
      <c r="O30" s="12"/>
      <c r="P30" s="12"/>
      <c r="Q30" s="14"/>
      <c r="R30" s="12"/>
      <c r="S30" s="1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12"/>
      <c r="AM30" s="3"/>
      <c r="AN30" s="15"/>
      <c r="AO30" s="1"/>
      <c r="AP30" s="9"/>
      <c r="AQ30" s="9"/>
      <c r="AR30" s="1"/>
      <c r="AS30" s="9"/>
      <c r="AT30" s="9"/>
      <c r="AU30" s="9"/>
      <c r="AV30" s="9"/>
      <c r="AW30" s="1"/>
      <c r="AX30" s="1"/>
      <c r="AY30" s="1"/>
      <c r="AZ30" s="1"/>
      <c r="BA30" s="1"/>
      <c r="BB30" s="1"/>
      <c r="BC30" s="9"/>
      <c r="BD30" s="1"/>
      <c r="BE30" s="12"/>
      <c r="BF30" s="3"/>
      <c r="BG30" s="15"/>
      <c r="BH30" s="1"/>
      <c r="BI30" s="9"/>
      <c r="BJ30" s="9"/>
      <c r="BK30" s="1"/>
      <c r="BL30" s="9"/>
      <c r="BM30" s="9"/>
      <c r="BN30" s="9"/>
      <c r="BO30" s="9"/>
      <c r="BP30" s="1"/>
      <c r="BQ30" s="1"/>
      <c r="BR30" s="1"/>
      <c r="BS30" s="1"/>
      <c r="BT30" s="1"/>
      <c r="BU30" s="1"/>
      <c r="BV30" s="9"/>
      <c r="BW30" s="1"/>
    </row>
    <row r="31" spans="1:75" s="10" customFormat="1" ht="19.5" customHeight="1">
      <c r="A31" s="66" t="s">
        <v>84</v>
      </c>
      <c r="B31" s="66"/>
      <c r="C31" s="11"/>
      <c r="D31" s="11"/>
      <c r="E31" s="60" t="s">
        <v>63</v>
      </c>
      <c r="F31" s="60"/>
      <c r="G31" s="60"/>
      <c r="I31" s="67"/>
      <c r="J31" s="67" t="s">
        <v>21</v>
      </c>
      <c r="K31" s="59"/>
      <c r="M31" s="60" t="s">
        <v>64</v>
      </c>
      <c r="N31" s="60"/>
      <c r="O31" s="60"/>
      <c r="R31" s="12"/>
      <c r="S31" s="12"/>
      <c r="T31" s="66" t="s">
        <v>88</v>
      </c>
      <c r="U31" s="66"/>
      <c r="V31" s="11"/>
      <c r="W31" s="11"/>
      <c r="X31" s="60" t="s">
        <v>65</v>
      </c>
      <c r="Y31" s="60"/>
      <c r="Z31" s="60"/>
      <c r="AB31" s="67"/>
      <c r="AC31" s="67" t="s">
        <v>17</v>
      </c>
      <c r="AD31" s="59"/>
      <c r="AF31" s="60" t="s">
        <v>66</v>
      </c>
      <c r="AG31" s="60"/>
      <c r="AH31" s="60"/>
      <c r="AJ31" s="2"/>
      <c r="AK31" s="2"/>
      <c r="AL31" s="12"/>
      <c r="AM31" s="66" t="s">
        <v>93</v>
      </c>
      <c r="AN31" s="66"/>
      <c r="AO31" s="11"/>
      <c r="AP31" s="11"/>
      <c r="AQ31" s="60" t="s">
        <v>69</v>
      </c>
      <c r="AR31" s="60"/>
      <c r="AS31" s="60"/>
      <c r="AU31" s="67"/>
      <c r="AV31" s="67" t="s">
        <v>17</v>
      </c>
      <c r="AW31" s="59"/>
      <c r="AY31" s="60" t="s">
        <v>70</v>
      </c>
      <c r="AZ31" s="60"/>
      <c r="BA31" s="60"/>
      <c r="BD31" s="12"/>
      <c r="BE31" s="12"/>
      <c r="BF31" s="66" t="s">
        <v>97</v>
      </c>
      <c r="BG31" s="66"/>
      <c r="BH31" s="11"/>
      <c r="BI31" s="11"/>
      <c r="BJ31" s="60" t="s">
        <v>73</v>
      </c>
      <c r="BK31" s="60"/>
      <c r="BL31" s="60"/>
      <c r="BN31" s="67"/>
      <c r="BO31" s="67" t="s">
        <v>17</v>
      </c>
      <c r="BP31" s="59"/>
      <c r="BR31" s="60" t="s">
        <v>74</v>
      </c>
      <c r="BS31" s="60"/>
      <c r="BT31" s="60"/>
      <c r="BW31" s="12"/>
    </row>
    <row r="32" spans="1:73" s="10" customFormat="1" ht="19.5" customHeight="1">
      <c r="A32" s="66"/>
      <c r="B32" s="66"/>
      <c r="C32" s="11"/>
      <c r="D32" s="14" t="s">
        <v>25</v>
      </c>
      <c r="E32" s="61"/>
      <c r="F32" s="61"/>
      <c r="G32" s="61"/>
      <c r="H32" s="14" t="s">
        <v>26</v>
      </c>
      <c r="I32" s="67"/>
      <c r="J32" s="67"/>
      <c r="K32" s="59"/>
      <c r="L32" s="12" t="s">
        <v>25</v>
      </c>
      <c r="M32" s="62"/>
      <c r="N32" s="62"/>
      <c r="O32" s="62"/>
      <c r="P32" s="12" t="s">
        <v>26</v>
      </c>
      <c r="S32" s="12"/>
      <c r="T32" s="66"/>
      <c r="U32" s="66"/>
      <c r="V32" s="11"/>
      <c r="W32" s="14" t="s">
        <v>8</v>
      </c>
      <c r="X32" s="61"/>
      <c r="Y32" s="61"/>
      <c r="Z32" s="61"/>
      <c r="AA32" s="14" t="s">
        <v>9</v>
      </c>
      <c r="AB32" s="67"/>
      <c r="AC32" s="67"/>
      <c r="AD32" s="59"/>
      <c r="AE32" s="12" t="s">
        <v>8</v>
      </c>
      <c r="AF32" s="62"/>
      <c r="AG32" s="62"/>
      <c r="AH32" s="62"/>
      <c r="AI32" s="12" t="s">
        <v>9</v>
      </c>
      <c r="AJ32" s="2"/>
      <c r="AK32" s="2"/>
      <c r="AL32" s="12"/>
      <c r="AM32" s="66"/>
      <c r="AN32" s="66"/>
      <c r="AO32" s="11"/>
      <c r="AP32" s="14" t="s">
        <v>8</v>
      </c>
      <c r="AQ32" s="61"/>
      <c r="AR32" s="61"/>
      <c r="AS32" s="61"/>
      <c r="AT32" s="14" t="s">
        <v>9</v>
      </c>
      <c r="AU32" s="67"/>
      <c r="AV32" s="67"/>
      <c r="AW32" s="59"/>
      <c r="AX32" s="12" t="s">
        <v>8</v>
      </c>
      <c r="AY32" s="62"/>
      <c r="AZ32" s="62"/>
      <c r="BA32" s="62"/>
      <c r="BB32" s="12" t="s">
        <v>9</v>
      </c>
      <c r="BE32" s="12"/>
      <c r="BF32" s="66"/>
      <c r="BG32" s="66"/>
      <c r="BH32" s="11"/>
      <c r="BI32" s="14" t="s">
        <v>8</v>
      </c>
      <c r="BJ32" s="61"/>
      <c r="BK32" s="61"/>
      <c r="BL32" s="61"/>
      <c r="BM32" s="14" t="s">
        <v>9</v>
      </c>
      <c r="BN32" s="67"/>
      <c r="BO32" s="67"/>
      <c r="BP32" s="59"/>
      <c r="BQ32" s="12" t="s">
        <v>8</v>
      </c>
      <c r="BR32" s="62"/>
      <c r="BS32" s="62"/>
      <c r="BT32" s="62"/>
      <c r="BU32" s="12" t="s">
        <v>9</v>
      </c>
    </row>
    <row r="37" ht="30" customHeight="1">
      <c r="AM37" s="41"/>
    </row>
  </sheetData>
  <sheetProtection/>
  <mergeCells count="224">
    <mergeCell ref="BA4:BD4"/>
    <mergeCell ref="H24:J24"/>
    <mergeCell ref="H21:J21"/>
    <mergeCell ref="B21:D21"/>
    <mergeCell ref="A20:B20"/>
    <mergeCell ref="B22:D22"/>
    <mergeCell ref="E23:G23"/>
    <mergeCell ref="C20:J20"/>
    <mergeCell ref="E21:G21"/>
    <mergeCell ref="K20:N20"/>
    <mergeCell ref="AD1:AK1"/>
    <mergeCell ref="T1:AC1"/>
    <mergeCell ref="AM1:AV1"/>
    <mergeCell ref="AW1:BD1"/>
    <mergeCell ref="A1:J1"/>
    <mergeCell ref="K1:R1"/>
    <mergeCell ref="K3:N3"/>
    <mergeCell ref="O4:R4"/>
    <mergeCell ref="K4:N4"/>
    <mergeCell ref="A3:B3"/>
    <mergeCell ref="A4:B4"/>
    <mergeCell ref="C3:J3"/>
    <mergeCell ref="C4:J4"/>
    <mergeCell ref="B10:D10"/>
    <mergeCell ref="E10:G10"/>
    <mergeCell ref="H10:J10"/>
    <mergeCell ref="A19:B19"/>
    <mergeCell ref="E16:G16"/>
    <mergeCell ref="H13:J13"/>
    <mergeCell ref="E12:G12"/>
    <mergeCell ref="O20:R20"/>
    <mergeCell ref="A15:B16"/>
    <mergeCell ref="H29:J29"/>
    <mergeCell ref="H26:J26"/>
    <mergeCell ref="B26:D26"/>
    <mergeCell ref="E26:G26"/>
    <mergeCell ref="E15:G15"/>
    <mergeCell ref="M32:O32"/>
    <mergeCell ref="J31:J32"/>
    <mergeCell ref="I31:I32"/>
    <mergeCell ref="K31:K32"/>
    <mergeCell ref="M31:O31"/>
    <mergeCell ref="E32:G32"/>
    <mergeCell ref="B27:D27"/>
    <mergeCell ref="E28:G28"/>
    <mergeCell ref="A31:B32"/>
    <mergeCell ref="E31:G31"/>
    <mergeCell ref="B5:D5"/>
    <mergeCell ref="E5:G5"/>
    <mergeCell ref="C19:J19"/>
    <mergeCell ref="J15:J16"/>
    <mergeCell ref="B6:D6"/>
    <mergeCell ref="E7:G7"/>
    <mergeCell ref="H8:J8"/>
    <mergeCell ref="B11:D11"/>
    <mergeCell ref="H5:J5"/>
    <mergeCell ref="I15:I16"/>
    <mergeCell ref="M15:O15"/>
    <mergeCell ref="AF15:AH15"/>
    <mergeCell ref="M16:O16"/>
    <mergeCell ref="K19:N19"/>
    <mergeCell ref="K15:K16"/>
    <mergeCell ref="X16:Z16"/>
    <mergeCell ref="AF16:AH16"/>
    <mergeCell ref="AD3:AG3"/>
    <mergeCell ref="T4:U4"/>
    <mergeCell ref="V4:AC4"/>
    <mergeCell ref="AD4:AG4"/>
    <mergeCell ref="T3:U3"/>
    <mergeCell ref="V3:AC3"/>
    <mergeCell ref="X10:Z10"/>
    <mergeCell ref="AH4:AK4"/>
    <mergeCell ref="U5:W5"/>
    <mergeCell ref="X5:Z5"/>
    <mergeCell ref="AA5:AC5"/>
    <mergeCell ref="U6:W6"/>
    <mergeCell ref="X7:Z7"/>
    <mergeCell ref="AA8:AC8"/>
    <mergeCell ref="U10:W10"/>
    <mergeCell ref="AA10:AC10"/>
    <mergeCell ref="U11:W11"/>
    <mergeCell ref="X12:Z12"/>
    <mergeCell ref="AA13:AC13"/>
    <mergeCell ref="T15:U16"/>
    <mergeCell ref="X15:Z15"/>
    <mergeCell ref="AB15:AB16"/>
    <mergeCell ref="AC15:AC16"/>
    <mergeCell ref="AD15:AD16"/>
    <mergeCell ref="T20:U20"/>
    <mergeCell ref="V20:AC20"/>
    <mergeCell ref="AD20:AG20"/>
    <mergeCell ref="T19:U19"/>
    <mergeCell ref="V19:AC19"/>
    <mergeCell ref="AD19:AG19"/>
    <mergeCell ref="AH20:AK20"/>
    <mergeCell ref="U21:W21"/>
    <mergeCell ref="X21:Z21"/>
    <mergeCell ref="AA21:AC21"/>
    <mergeCell ref="U22:W22"/>
    <mergeCell ref="X23:Z23"/>
    <mergeCell ref="AA24:AC24"/>
    <mergeCell ref="U26:W26"/>
    <mergeCell ref="X26:Z26"/>
    <mergeCell ref="AA26:AC26"/>
    <mergeCell ref="U27:W27"/>
    <mergeCell ref="X28:Z28"/>
    <mergeCell ref="AA29:AC29"/>
    <mergeCell ref="T31:U32"/>
    <mergeCell ref="X31:Z31"/>
    <mergeCell ref="AB31:AB32"/>
    <mergeCell ref="AC31:AC32"/>
    <mergeCell ref="AD31:AD32"/>
    <mergeCell ref="AF31:AH31"/>
    <mergeCell ref="X32:Z32"/>
    <mergeCell ref="AF32:AH32"/>
    <mergeCell ref="AW3:AZ3"/>
    <mergeCell ref="AO4:AV4"/>
    <mergeCell ref="AW4:AZ4"/>
    <mergeCell ref="AN5:AP5"/>
    <mergeCell ref="AQ5:AS5"/>
    <mergeCell ref="AT5:AV5"/>
    <mergeCell ref="AM3:AN3"/>
    <mergeCell ref="AO3:AV3"/>
    <mergeCell ref="AM4:AN4"/>
    <mergeCell ref="AN6:AP6"/>
    <mergeCell ref="AQ7:AS7"/>
    <mergeCell ref="AT8:AV8"/>
    <mergeCell ref="AN10:AP10"/>
    <mergeCell ref="AQ10:AS10"/>
    <mergeCell ref="AT10:AV10"/>
    <mergeCell ref="AN11:AP11"/>
    <mergeCell ref="AQ12:AS12"/>
    <mergeCell ref="AT13:AV13"/>
    <mergeCell ref="AM15:AN16"/>
    <mergeCell ref="AQ15:AS15"/>
    <mergeCell ref="AU15:AU16"/>
    <mergeCell ref="AV15:AV16"/>
    <mergeCell ref="AW15:AW16"/>
    <mergeCell ref="AY15:BA15"/>
    <mergeCell ref="AQ16:AS16"/>
    <mergeCell ref="AY16:BA16"/>
    <mergeCell ref="AM19:AN19"/>
    <mergeCell ref="AO19:AV19"/>
    <mergeCell ref="AW19:AZ19"/>
    <mergeCell ref="AM20:AN20"/>
    <mergeCell ref="AO20:AV20"/>
    <mergeCell ref="AW20:AZ20"/>
    <mergeCell ref="BA20:BD20"/>
    <mergeCell ref="AN21:AP21"/>
    <mergeCell ref="AQ21:AS21"/>
    <mergeCell ref="AT21:AV21"/>
    <mergeCell ref="AN22:AP22"/>
    <mergeCell ref="AQ23:AS23"/>
    <mergeCell ref="AT24:AV24"/>
    <mergeCell ref="AN26:AP26"/>
    <mergeCell ref="AQ26:AS26"/>
    <mergeCell ref="AT26:AV26"/>
    <mergeCell ref="AN27:AP27"/>
    <mergeCell ref="AQ28:AS28"/>
    <mergeCell ref="AT29:AV29"/>
    <mergeCell ref="AM31:AN32"/>
    <mergeCell ref="AQ31:AS31"/>
    <mergeCell ref="AU31:AU32"/>
    <mergeCell ref="AV31:AV32"/>
    <mergeCell ref="AW31:AW32"/>
    <mergeCell ref="AY31:BA31"/>
    <mergeCell ref="AQ32:AS32"/>
    <mergeCell ref="AY32:BA32"/>
    <mergeCell ref="BP1:BW1"/>
    <mergeCell ref="BF3:BG3"/>
    <mergeCell ref="BH3:BO3"/>
    <mergeCell ref="BP3:BS3"/>
    <mergeCell ref="BF1:BO1"/>
    <mergeCell ref="BF4:BG4"/>
    <mergeCell ref="BH4:BO4"/>
    <mergeCell ref="BP4:BS4"/>
    <mergeCell ref="BT4:BW4"/>
    <mergeCell ref="BG5:BI5"/>
    <mergeCell ref="BJ5:BL5"/>
    <mergeCell ref="BM5:BO5"/>
    <mergeCell ref="BG6:BI6"/>
    <mergeCell ref="BJ7:BL7"/>
    <mergeCell ref="BM8:BO8"/>
    <mergeCell ref="BG10:BI10"/>
    <mergeCell ref="BJ10:BL10"/>
    <mergeCell ref="BM10:BO10"/>
    <mergeCell ref="BG11:BI11"/>
    <mergeCell ref="BJ12:BL12"/>
    <mergeCell ref="BM13:BO13"/>
    <mergeCell ref="BF15:BG16"/>
    <mergeCell ref="BJ15:BL15"/>
    <mergeCell ref="BN15:BN16"/>
    <mergeCell ref="BO15:BO16"/>
    <mergeCell ref="BP15:BP16"/>
    <mergeCell ref="BR15:BT15"/>
    <mergeCell ref="BJ16:BL16"/>
    <mergeCell ref="BR16:BT16"/>
    <mergeCell ref="BF19:BG19"/>
    <mergeCell ref="BH19:BO19"/>
    <mergeCell ref="BP19:BS19"/>
    <mergeCell ref="BF20:BG20"/>
    <mergeCell ref="BH20:BO20"/>
    <mergeCell ref="BP20:BS20"/>
    <mergeCell ref="BT20:BW20"/>
    <mergeCell ref="BG21:BI21"/>
    <mergeCell ref="BJ21:BL21"/>
    <mergeCell ref="BM21:BO21"/>
    <mergeCell ref="BG22:BI22"/>
    <mergeCell ref="BJ23:BL23"/>
    <mergeCell ref="BM24:BO24"/>
    <mergeCell ref="BG26:BI26"/>
    <mergeCell ref="BJ26:BL26"/>
    <mergeCell ref="BM26:BO26"/>
    <mergeCell ref="BG27:BI27"/>
    <mergeCell ref="BJ28:BL28"/>
    <mergeCell ref="BM29:BO29"/>
    <mergeCell ref="BF31:BG32"/>
    <mergeCell ref="BJ31:BL31"/>
    <mergeCell ref="BN31:BN32"/>
    <mergeCell ref="BO31:BO32"/>
    <mergeCell ref="BP31:BP32"/>
    <mergeCell ref="BR31:BT31"/>
    <mergeCell ref="BJ32:BL32"/>
    <mergeCell ref="BR32:BT32"/>
  </mergeCells>
  <printOptions/>
  <pageMargins left="0.67" right="0.13" top="0.7874015748031497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A1" sqref="A1:J1"/>
    </sheetView>
  </sheetViews>
  <sheetFormatPr defaultColWidth="10.625" defaultRowHeight="30" customHeight="1"/>
  <cols>
    <col min="1" max="1" width="12.625" style="2" customWidth="1"/>
    <col min="2" max="18" width="4.625" style="2" customWidth="1"/>
    <col min="19" max="19" width="12.625" style="2" customWidth="1"/>
    <col min="20" max="36" width="4.625" style="2" customWidth="1"/>
    <col min="37" max="16384" width="10.625" style="2" customWidth="1"/>
  </cols>
  <sheetData>
    <row r="1" spans="1:36" ht="19.5" customHeight="1">
      <c r="A1" s="74" t="str">
        <f>'1次リーグ'!A1:J1</f>
        <v>第31回習志野市招待今泉メモリアル少年サッカー大会</v>
      </c>
      <c r="B1" s="74"/>
      <c r="C1" s="74"/>
      <c r="D1" s="74"/>
      <c r="E1" s="74"/>
      <c r="F1" s="74"/>
      <c r="G1" s="74"/>
      <c r="H1" s="74"/>
      <c r="I1" s="74"/>
      <c r="J1" s="74"/>
      <c r="K1" s="73" t="s">
        <v>99</v>
      </c>
      <c r="L1" s="73"/>
      <c r="M1" s="73"/>
      <c r="N1" s="73"/>
      <c r="O1" s="73"/>
      <c r="P1" s="73"/>
      <c r="Q1" s="73"/>
      <c r="R1" s="73"/>
      <c r="S1" s="74" t="str">
        <f>A1</f>
        <v>第31回習志野市招待今泉メモリアル少年サッカー大会</v>
      </c>
      <c r="T1" s="74"/>
      <c r="U1" s="74"/>
      <c r="V1" s="74"/>
      <c r="W1" s="74"/>
      <c r="X1" s="74"/>
      <c r="Y1" s="74"/>
      <c r="Z1" s="74"/>
      <c r="AA1" s="74"/>
      <c r="AB1" s="74"/>
      <c r="AC1" s="73" t="s">
        <v>99</v>
      </c>
      <c r="AD1" s="73"/>
      <c r="AE1" s="73"/>
      <c r="AF1" s="73"/>
      <c r="AG1" s="73"/>
      <c r="AH1" s="73"/>
      <c r="AI1" s="73"/>
      <c r="AJ1" s="73"/>
    </row>
    <row r="2" ht="19.5" customHeight="1"/>
    <row r="3" spans="1:36" s="10" customFormat="1" ht="19.5" customHeight="1">
      <c r="A3" s="55" t="s">
        <v>98</v>
      </c>
      <c r="B3" s="55"/>
      <c r="C3" s="55" t="s">
        <v>115</v>
      </c>
      <c r="D3" s="55"/>
      <c r="E3" s="55"/>
      <c r="F3" s="55"/>
      <c r="G3" s="55"/>
      <c r="H3" s="55"/>
      <c r="I3" s="55"/>
      <c r="J3" s="55"/>
      <c r="K3" s="56" t="s">
        <v>35</v>
      </c>
      <c r="L3" s="56"/>
      <c r="M3" s="56"/>
      <c r="N3" s="56"/>
      <c r="O3" s="17"/>
      <c r="P3" s="17"/>
      <c r="Q3" s="17"/>
      <c r="R3" s="17"/>
      <c r="S3" s="55" t="s">
        <v>98</v>
      </c>
      <c r="T3" s="55"/>
      <c r="U3" s="55" t="str">
        <f>C3</f>
        <v>　平成26年9月6日（土）</v>
      </c>
      <c r="V3" s="55"/>
      <c r="W3" s="55"/>
      <c r="X3" s="55"/>
      <c r="Y3" s="55"/>
      <c r="Z3" s="55"/>
      <c r="AA3" s="55"/>
      <c r="AB3" s="55"/>
      <c r="AC3" s="56" t="s">
        <v>35</v>
      </c>
      <c r="AD3" s="56"/>
      <c r="AE3" s="56"/>
      <c r="AF3" s="56"/>
      <c r="AG3" s="17"/>
      <c r="AH3" s="17"/>
      <c r="AI3" s="17"/>
      <c r="AJ3" s="17"/>
    </row>
    <row r="4" spans="1:36" s="10" customFormat="1" ht="19.5" customHeight="1">
      <c r="A4" s="72" t="s">
        <v>81</v>
      </c>
      <c r="B4" s="72"/>
      <c r="C4" s="72" t="s">
        <v>27</v>
      </c>
      <c r="D4" s="72"/>
      <c r="E4" s="72"/>
      <c r="F4" s="72"/>
      <c r="G4" s="72"/>
      <c r="H4" s="72"/>
      <c r="I4" s="72"/>
      <c r="J4" s="72"/>
      <c r="K4" s="76" t="s">
        <v>177</v>
      </c>
      <c r="L4" s="76"/>
      <c r="M4" s="76"/>
      <c r="N4" s="76"/>
      <c r="O4" s="76" t="s">
        <v>178</v>
      </c>
      <c r="P4" s="76"/>
      <c r="Q4" s="76"/>
      <c r="R4" s="76"/>
      <c r="S4" s="72" t="s">
        <v>85</v>
      </c>
      <c r="T4" s="72"/>
      <c r="U4" s="72" t="s">
        <v>79</v>
      </c>
      <c r="V4" s="72"/>
      <c r="W4" s="72"/>
      <c r="X4" s="72"/>
      <c r="Y4" s="72"/>
      <c r="Z4" s="72"/>
      <c r="AA4" s="72"/>
      <c r="AB4" s="72"/>
      <c r="AC4" s="54" t="s">
        <v>77</v>
      </c>
      <c r="AD4" s="54"/>
      <c r="AE4" s="54"/>
      <c r="AF4" s="54"/>
      <c r="AG4" s="54" t="s">
        <v>132</v>
      </c>
      <c r="AH4" s="54"/>
      <c r="AI4" s="54"/>
      <c r="AJ4" s="54"/>
    </row>
    <row r="5" spans="1:36" ht="30" customHeight="1">
      <c r="A5" s="43">
        <v>1</v>
      </c>
      <c r="B5" s="68" t="str">
        <f>A6</f>
        <v>稲毛区トレセン</v>
      </c>
      <c r="C5" s="69"/>
      <c r="D5" s="70"/>
      <c r="E5" s="71" t="str">
        <f>A7</f>
        <v>第8会場代表</v>
      </c>
      <c r="F5" s="57"/>
      <c r="G5" s="58"/>
      <c r="H5" s="68" t="str">
        <f>A8</f>
        <v>習志野トレセン</v>
      </c>
      <c r="I5" s="69"/>
      <c r="J5" s="70"/>
      <c r="K5" s="44" t="s">
        <v>2</v>
      </c>
      <c r="L5" s="44" t="s">
        <v>0</v>
      </c>
      <c r="M5" s="44" t="s">
        <v>1</v>
      </c>
      <c r="N5" s="44" t="s">
        <v>7</v>
      </c>
      <c r="O5" s="44" t="s">
        <v>5</v>
      </c>
      <c r="P5" s="44" t="s">
        <v>3</v>
      </c>
      <c r="Q5" s="44" t="s">
        <v>4</v>
      </c>
      <c r="R5" s="44" t="s">
        <v>6</v>
      </c>
      <c r="S5" s="43">
        <v>5</v>
      </c>
      <c r="T5" s="68" t="str">
        <f>S6</f>
        <v>市川FC</v>
      </c>
      <c r="U5" s="69"/>
      <c r="V5" s="70"/>
      <c r="W5" s="71" t="str">
        <f>S7</f>
        <v>第4会場代表</v>
      </c>
      <c r="X5" s="57"/>
      <c r="Y5" s="58"/>
      <c r="Z5" s="68" t="str">
        <f>S8</f>
        <v>市原トレセン</v>
      </c>
      <c r="AA5" s="69"/>
      <c r="AB5" s="70"/>
      <c r="AC5" s="44" t="s">
        <v>2</v>
      </c>
      <c r="AD5" s="44" t="s">
        <v>0</v>
      </c>
      <c r="AE5" s="44" t="s">
        <v>1</v>
      </c>
      <c r="AF5" s="44" t="s">
        <v>7</v>
      </c>
      <c r="AG5" s="44" t="s">
        <v>5</v>
      </c>
      <c r="AH5" s="44" t="s">
        <v>3</v>
      </c>
      <c r="AI5" s="44" t="s">
        <v>4</v>
      </c>
      <c r="AJ5" s="44" t="s">
        <v>6</v>
      </c>
    </row>
    <row r="6" spans="1:36" ht="30" customHeight="1">
      <c r="A6" s="50" t="s">
        <v>184</v>
      </c>
      <c r="B6" s="63" t="s">
        <v>78</v>
      </c>
      <c r="C6" s="64"/>
      <c r="D6" s="65"/>
      <c r="E6" s="5"/>
      <c r="F6" s="42" t="s">
        <v>15</v>
      </c>
      <c r="G6" s="4"/>
      <c r="H6" s="6"/>
      <c r="I6" s="42" t="s">
        <v>18</v>
      </c>
      <c r="J6" s="4"/>
      <c r="K6" s="36">
        <f>L6*3+M6*1</f>
        <v>0</v>
      </c>
      <c r="L6" s="37">
        <f>COUNTIF(B6:J6,"○")</f>
        <v>0</v>
      </c>
      <c r="M6" s="37">
        <f>COUNTIF(B6:J6,"△")</f>
        <v>0</v>
      </c>
      <c r="N6" s="37">
        <f>COUNTIF(B6:J6,"●")</f>
        <v>0</v>
      </c>
      <c r="O6" s="37" t="e">
        <f>P6-Q6</f>
        <v>#VALUE!</v>
      </c>
      <c r="P6" s="37" t="e">
        <f>B6+E6+H6</f>
        <v>#VALUE!</v>
      </c>
      <c r="Q6" s="38">
        <f>D6+G6+J6</f>
        <v>0</v>
      </c>
      <c r="R6" s="8"/>
      <c r="S6" s="46" t="s">
        <v>192</v>
      </c>
      <c r="T6" s="63" t="s">
        <v>78</v>
      </c>
      <c r="U6" s="64"/>
      <c r="V6" s="65"/>
      <c r="W6" s="5"/>
      <c r="X6" s="42" t="s">
        <v>15</v>
      </c>
      <c r="Y6" s="4"/>
      <c r="Z6" s="6"/>
      <c r="AA6" s="42" t="s">
        <v>18</v>
      </c>
      <c r="AB6" s="4"/>
      <c r="AC6" s="36">
        <f>AD6*3+AE6*1</f>
        <v>0</v>
      </c>
      <c r="AD6" s="37">
        <f>COUNTIF(T6:AB6,"○")</f>
        <v>0</v>
      </c>
      <c r="AE6" s="37">
        <f>COUNTIF(T6:AB6,"△")</f>
        <v>0</v>
      </c>
      <c r="AF6" s="37">
        <f>COUNTIF(T6:AB6,"●")</f>
        <v>0</v>
      </c>
      <c r="AG6" s="37" t="e">
        <f>AH6-AI6</f>
        <v>#VALUE!</v>
      </c>
      <c r="AH6" s="37" t="e">
        <f>T6+W6+Z6</f>
        <v>#VALUE!</v>
      </c>
      <c r="AI6" s="38">
        <f>V6+Y6+AB6</f>
        <v>0</v>
      </c>
      <c r="AJ6" s="8"/>
    </row>
    <row r="7" spans="1:36" ht="30" customHeight="1">
      <c r="A7" s="46" t="s">
        <v>53</v>
      </c>
      <c r="B7" s="5"/>
      <c r="C7" s="18"/>
      <c r="D7" s="4"/>
      <c r="E7" s="63" t="s">
        <v>78</v>
      </c>
      <c r="F7" s="64"/>
      <c r="G7" s="65"/>
      <c r="H7" s="5"/>
      <c r="I7" s="42" t="s">
        <v>16</v>
      </c>
      <c r="J7" s="4"/>
      <c r="K7" s="39">
        <f>L7*3+M7*1</f>
        <v>0</v>
      </c>
      <c r="L7" s="40">
        <f>COUNTIF(B7:J7,"○")</f>
        <v>0</v>
      </c>
      <c r="M7" s="40">
        <f>COUNTIF(B7:J7,"△")</f>
        <v>0</v>
      </c>
      <c r="N7" s="40">
        <f>COUNTIF(B7:J7,"●")</f>
        <v>0</v>
      </c>
      <c r="O7" s="37" t="e">
        <f>P7-Q7</f>
        <v>#VALUE!</v>
      </c>
      <c r="P7" s="37" t="e">
        <f>B7+E7+H7</f>
        <v>#VALUE!</v>
      </c>
      <c r="Q7" s="38">
        <f>D7+G7+J7</f>
        <v>0</v>
      </c>
      <c r="R7" s="8"/>
      <c r="S7" s="49" t="s">
        <v>57</v>
      </c>
      <c r="T7" s="5"/>
      <c r="U7" s="18"/>
      <c r="V7" s="4"/>
      <c r="W7" s="63" t="s">
        <v>78</v>
      </c>
      <c r="X7" s="64"/>
      <c r="Y7" s="65"/>
      <c r="Z7" s="5"/>
      <c r="AA7" s="42" t="s">
        <v>16</v>
      </c>
      <c r="AB7" s="4"/>
      <c r="AC7" s="39">
        <f>AD7*3+AE7*1</f>
        <v>0</v>
      </c>
      <c r="AD7" s="40">
        <f>COUNTIF(T7:AB7,"○")</f>
        <v>0</v>
      </c>
      <c r="AE7" s="40">
        <f>COUNTIF(T7:AB7,"△")</f>
        <v>0</v>
      </c>
      <c r="AF7" s="40">
        <f>COUNTIF(T7:AB7,"●")</f>
        <v>0</v>
      </c>
      <c r="AG7" s="37" t="e">
        <f>AH7-AI7</f>
        <v>#VALUE!</v>
      </c>
      <c r="AH7" s="37" t="e">
        <f>T7+W7+Z7</f>
        <v>#VALUE!</v>
      </c>
      <c r="AI7" s="38">
        <f>V7+Y7+AB7</f>
        <v>0</v>
      </c>
      <c r="AJ7" s="8"/>
    </row>
    <row r="8" spans="1:36" ht="30" customHeight="1">
      <c r="A8" s="49" t="s">
        <v>185</v>
      </c>
      <c r="B8" s="7"/>
      <c r="C8" s="18"/>
      <c r="D8" s="4"/>
      <c r="E8" s="5"/>
      <c r="F8" s="18"/>
      <c r="G8" s="4"/>
      <c r="H8" s="63" t="s">
        <v>78</v>
      </c>
      <c r="I8" s="64"/>
      <c r="J8" s="65"/>
      <c r="K8" s="36">
        <f>L8*3+M8*1</f>
        <v>0</v>
      </c>
      <c r="L8" s="37">
        <f>COUNTIF(B8:J8,"○")</f>
        <v>0</v>
      </c>
      <c r="M8" s="37">
        <f>COUNTIF(B8:J8,"△")</f>
        <v>0</v>
      </c>
      <c r="N8" s="37">
        <f>COUNTIF(B8:J8,"●")</f>
        <v>0</v>
      </c>
      <c r="O8" s="37" t="e">
        <f>P8-Q8</f>
        <v>#VALUE!</v>
      </c>
      <c r="P8" s="37" t="e">
        <f>B8+E8+H8</f>
        <v>#VALUE!</v>
      </c>
      <c r="Q8" s="38">
        <f>D8+G8+J8</f>
        <v>0</v>
      </c>
      <c r="R8" s="8"/>
      <c r="S8" s="46" t="s">
        <v>193</v>
      </c>
      <c r="T8" s="7"/>
      <c r="U8" s="18"/>
      <c r="V8" s="4"/>
      <c r="W8" s="5"/>
      <c r="X8" s="18"/>
      <c r="Y8" s="4"/>
      <c r="Z8" s="63" t="s">
        <v>78</v>
      </c>
      <c r="AA8" s="64"/>
      <c r="AB8" s="65"/>
      <c r="AC8" s="36">
        <f>AD8*3+AE8*1</f>
        <v>0</v>
      </c>
      <c r="AD8" s="37">
        <f>COUNTIF(T8:AB8,"○")</f>
        <v>0</v>
      </c>
      <c r="AE8" s="37">
        <f>COUNTIF(T8:AB8,"△")</f>
        <v>0</v>
      </c>
      <c r="AF8" s="37">
        <f>COUNTIF(T8:AB8,"●")</f>
        <v>0</v>
      </c>
      <c r="AG8" s="37" t="e">
        <f>AH8-AI8</f>
        <v>#VALUE!</v>
      </c>
      <c r="AH8" s="37" t="e">
        <f>T8+W8+Z8</f>
        <v>#VALUE!</v>
      </c>
      <c r="AI8" s="38">
        <f>V8+Y8+AB8</f>
        <v>0</v>
      </c>
      <c r="AJ8" s="8"/>
    </row>
    <row r="10" spans="1:36" ht="30" customHeight="1">
      <c r="A10" s="43">
        <v>2</v>
      </c>
      <c r="B10" s="68" t="str">
        <f>A11</f>
        <v>長生トレセン</v>
      </c>
      <c r="C10" s="69"/>
      <c r="D10" s="70"/>
      <c r="E10" s="71" t="str">
        <f>A12</f>
        <v>第7会場代表</v>
      </c>
      <c r="F10" s="57"/>
      <c r="G10" s="58"/>
      <c r="H10" s="68" t="str">
        <f>A13</f>
        <v>君津トレセン</v>
      </c>
      <c r="I10" s="69"/>
      <c r="J10" s="70"/>
      <c r="K10" s="44" t="s">
        <v>2</v>
      </c>
      <c r="L10" s="44" t="s">
        <v>0</v>
      </c>
      <c r="M10" s="44" t="s">
        <v>1</v>
      </c>
      <c r="N10" s="44" t="s">
        <v>7</v>
      </c>
      <c r="O10" s="44" t="s">
        <v>5</v>
      </c>
      <c r="P10" s="44" t="s">
        <v>3</v>
      </c>
      <c r="Q10" s="44" t="s">
        <v>4</v>
      </c>
      <c r="R10" s="44" t="s">
        <v>6</v>
      </c>
      <c r="S10" s="43">
        <v>6</v>
      </c>
      <c r="T10" s="68" t="str">
        <f>S11</f>
        <v>木更津トレセン</v>
      </c>
      <c r="U10" s="69"/>
      <c r="V10" s="70"/>
      <c r="W10" s="71" t="str">
        <f>S12</f>
        <v>第3会場代表</v>
      </c>
      <c r="X10" s="57"/>
      <c r="Y10" s="58"/>
      <c r="Z10" s="68" t="str">
        <f>S13</f>
        <v>柏レイソルU-12</v>
      </c>
      <c r="AA10" s="69"/>
      <c r="AB10" s="70"/>
      <c r="AC10" s="44" t="s">
        <v>2</v>
      </c>
      <c r="AD10" s="44" t="s">
        <v>0</v>
      </c>
      <c r="AE10" s="44" t="s">
        <v>1</v>
      </c>
      <c r="AF10" s="44" t="s">
        <v>7</v>
      </c>
      <c r="AG10" s="44" t="s">
        <v>5</v>
      </c>
      <c r="AH10" s="44" t="s">
        <v>3</v>
      </c>
      <c r="AI10" s="44" t="s">
        <v>4</v>
      </c>
      <c r="AJ10" s="44" t="s">
        <v>6</v>
      </c>
    </row>
    <row r="11" spans="1:36" ht="30" customHeight="1">
      <c r="A11" s="49" t="s">
        <v>186</v>
      </c>
      <c r="B11" s="63" t="s">
        <v>78</v>
      </c>
      <c r="C11" s="64"/>
      <c r="D11" s="65"/>
      <c r="E11" s="5"/>
      <c r="F11" s="42" t="s">
        <v>19</v>
      </c>
      <c r="G11" s="4"/>
      <c r="H11" s="6"/>
      <c r="I11" s="42" t="s">
        <v>20</v>
      </c>
      <c r="J11" s="4"/>
      <c r="K11" s="36">
        <f>L11*3+M11*1</f>
        <v>0</v>
      </c>
      <c r="L11" s="37">
        <f>COUNTIF(B11:J11,"○")</f>
        <v>0</v>
      </c>
      <c r="M11" s="37">
        <f>COUNTIF(B11:J11,"△")</f>
        <v>0</v>
      </c>
      <c r="N11" s="37">
        <f>COUNTIF(B11:J11,"●")</f>
        <v>0</v>
      </c>
      <c r="O11" s="37" t="e">
        <f>P11-Q11</f>
        <v>#VALUE!</v>
      </c>
      <c r="P11" s="37" t="e">
        <f>B11+E11+H11</f>
        <v>#VALUE!</v>
      </c>
      <c r="Q11" s="38">
        <f>D11+G11+J11</f>
        <v>0</v>
      </c>
      <c r="R11" s="8"/>
      <c r="S11" s="46" t="s">
        <v>194</v>
      </c>
      <c r="T11" s="63" t="s">
        <v>78</v>
      </c>
      <c r="U11" s="64"/>
      <c r="V11" s="65"/>
      <c r="W11" s="5"/>
      <c r="X11" s="42" t="s">
        <v>19</v>
      </c>
      <c r="Y11" s="4"/>
      <c r="Z11" s="6"/>
      <c r="AA11" s="42" t="s">
        <v>20</v>
      </c>
      <c r="AB11" s="4"/>
      <c r="AC11" s="36">
        <f>AD11*3+AE11*1</f>
        <v>0</v>
      </c>
      <c r="AD11" s="37">
        <f>COUNTIF(T11:AB11,"○")</f>
        <v>0</v>
      </c>
      <c r="AE11" s="37">
        <f>COUNTIF(T11:AB11,"△")</f>
        <v>0</v>
      </c>
      <c r="AF11" s="37">
        <f>COUNTIF(T11:AB11,"●")</f>
        <v>0</v>
      </c>
      <c r="AG11" s="37" t="e">
        <f>AH11-AI11</f>
        <v>#VALUE!</v>
      </c>
      <c r="AH11" s="37" t="e">
        <f>T11+W11+Z11</f>
        <v>#VALUE!</v>
      </c>
      <c r="AI11" s="38">
        <f>V11+Y11+AB11</f>
        <v>0</v>
      </c>
      <c r="AJ11" s="8"/>
    </row>
    <row r="12" spans="1:36" ht="30" customHeight="1">
      <c r="A12" s="49" t="s">
        <v>54</v>
      </c>
      <c r="B12" s="5"/>
      <c r="C12" s="18"/>
      <c r="D12" s="4"/>
      <c r="E12" s="63" t="s">
        <v>78</v>
      </c>
      <c r="F12" s="64"/>
      <c r="G12" s="65"/>
      <c r="H12" s="5"/>
      <c r="I12" s="42" t="s">
        <v>100</v>
      </c>
      <c r="J12" s="4"/>
      <c r="K12" s="39">
        <f>L12*3+M12*1</f>
        <v>0</v>
      </c>
      <c r="L12" s="40">
        <f>COUNTIF(B12:J12,"○")</f>
        <v>0</v>
      </c>
      <c r="M12" s="40">
        <f>COUNTIF(B12:J12,"△")</f>
        <v>0</v>
      </c>
      <c r="N12" s="40">
        <f>COUNTIF(B12:J12,"●")</f>
        <v>0</v>
      </c>
      <c r="O12" s="37" t="e">
        <f>P12-Q12</f>
        <v>#VALUE!</v>
      </c>
      <c r="P12" s="37" t="e">
        <f>B12+E12+H12</f>
        <v>#VALUE!</v>
      </c>
      <c r="Q12" s="38">
        <f>D12+G12+J12</f>
        <v>0</v>
      </c>
      <c r="R12" s="8"/>
      <c r="S12" s="48" t="s">
        <v>58</v>
      </c>
      <c r="T12" s="5"/>
      <c r="U12" s="18"/>
      <c r="V12" s="4"/>
      <c r="W12" s="63" t="s">
        <v>78</v>
      </c>
      <c r="X12" s="64"/>
      <c r="Y12" s="65"/>
      <c r="Z12" s="5"/>
      <c r="AA12" s="42" t="s">
        <v>100</v>
      </c>
      <c r="AB12" s="4"/>
      <c r="AC12" s="39">
        <f>AD12*3+AE12*1</f>
        <v>0</v>
      </c>
      <c r="AD12" s="40">
        <f>COUNTIF(T12:AB12,"○")</f>
        <v>0</v>
      </c>
      <c r="AE12" s="40">
        <f>COUNTIF(T12:AB12,"△")</f>
        <v>0</v>
      </c>
      <c r="AF12" s="40">
        <f>COUNTIF(T12:AB12,"●")</f>
        <v>0</v>
      </c>
      <c r="AG12" s="37" t="e">
        <f>AH12-AI12</f>
        <v>#VALUE!</v>
      </c>
      <c r="AH12" s="37" t="e">
        <f>T12+W12+Z12</f>
        <v>#VALUE!</v>
      </c>
      <c r="AI12" s="38">
        <f>V12+Y12+AB12</f>
        <v>0</v>
      </c>
      <c r="AJ12" s="8"/>
    </row>
    <row r="13" spans="1:36" ht="30" customHeight="1">
      <c r="A13" s="48" t="s">
        <v>187</v>
      </c>
      <c r="B13" s="7"/>
      <c r="C13" s="18"/>
      <c r="D13" s="4"/>
      <c r="E13" s="5"/>
      <c r="F13" s="18"/>
      <c r="G13" s="4"/>
      <c r="H13" s="63" t="s">
        <v>78</v>
      </c>
      <c r="I13" s="64"/>
      <c r="J13" s="65"/>
      <c r="K13" s="36">
        <f>L13*3+M13*1</f>
        <v>0</v>
      </c>
      <c r="L13" s="37">
        <f>COUNTIF(B13:J13,"○")</f>
        <v>0</v>
      </c>
      <c r="M13" s="37">
        <f>COUNTIF(B13:J13,"△")</f>
        <v>0</v>
      </c>
      <c r="N13" s="37">
        <f>COUNTIF(B13:J13,"●")</f>
        <v>0</v>
      </c>
      <c r="O13" s="37" t="e">
        <f>P13-Q13</f>
        <v>#VALUE!</v>
      </c>
      <c r="P13" s="37" t="e">
        <f>B13+E13+H13</f>
        <v>#VALUE!</v>
      </c>
      <c r="Q13" s="38">
        <f>D13+G13+J13</f>
        <v>0</v>
      </c>
      <c r="R13" s="8"/>
      <c r="S13" s="46" t="s">
        <v>195</v>
      </c>
      <c r="T13" s="7"/>
      <c r="U13" s="18"/>
      <c r="V13" s="4"/>
      <c r="W13" s="5"/>
      <c r="X13" s="18"/>
      <c r="Y13" s="4"/>
      <c r="Z13" s="63" t="s">
        <v>78</v>
      </c>
      <c r="AA13" s="64"/>
      <c r="AB13" s="65"/>
      <c r="AC13" s="36">
        <f>AD13*3+AE13*1</f>
        <v>0</v>
      </c>
      <c r="AD13" s="37">
        <f>COUNTIF(T13:AB13,"○")</f>
        <v>0</v>
      </c>
      <c r="AE13" s="37">
        <f>COUNTIF(T13:AB13,"△")</f>
        <v>0</v>
      </c>
      <c r="AF13" s="37">
        <f>COUNTIF(T13:AB13,"●")</f>
        <v>0</v>
      </c>
      <c r="AG13" s="37" t="e">
        <f>AH13-AI13</f>
        <v>#VALUE!</v>
      </c>
      <c r="AH13" s="37" t="e">
        <f>T13+W13+Z13</f>
        <v>#VALUE!</v>
      </c>
      <c r="AI13" s="38">
        <f>V13+Y13+AB13</f>
        <v>0</v>
      </c>
      <c r="AJ13" s="8"/>
    </row>
    <row r="14" spans="1:36" ht="19.5" customHeight="1">
      <c r="A14" s="77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3"/>
      <c r="T14" s="15"/>
      <c r="U14" s="1"/>
      <c r="V14" s="9"/>
      <c r="W14" s="9"/>
      <c r="X14" s="1"/>
      <c r="Y14" s="9"/>
      <c r="Z14" s="9"/>
      <c r="AA14" s="9"/>
      <c r="AB14" s="9"/>
      <c r="AC14" s="1"/>
      <c r="AD14" s="1"/>
      <c r="AE14" s="1"/>
      <c r="AF14" s="1"/>
      <c r="AG14" s="1"/>
      <c r="AH14" s="1"/>
      <c r="AI14" s="9"/>
      <c r="AJ14" s="1"/>
    </row>
    <row r="15" spans="1:36" s="10" customFormat="1" ht="19.5" customHeight="1">
      <c r="A15" s="66" t="s">
        <v>82</v>
      </c>
      <c r="B15" s="66"/>
      <c r="C15" s="11"/>
      <c r="D15" s="11"/>
      <c r="E15" s="60" t="s">
        <v>61</v>
      </c>
      <c r="F15" s="60"/>
      <c r="G15" s="60"/>
      <c r="I15" s="67"/>
      <c r="J15" s="75" t="s">
        <v>41</v>
      </c>
      <c r="K15" s="59"/>
      <c r="M15" s="60" t="s">
        <v>62</v>
      </c>
      <c r="N15" s="60"/>
      <c r="O15" s="60"/>
      <c r="R15" s="12"/>
      <c r="S15" s="66" t="s">
        <v>86</v>
      </c>
      <c r="T15" s="66"/>
      <c r="U15" s="11"/>
      <c r="V15" s="11"/>
      <c r="W15" s="60" t="s">
        <v>75</v>
      </c>
      <c r="X15" s="60"/>
      <c r="Y15" s="60"/>
      <c r="AA15" s="67"/>
      <c r="AB15" s="67" t="s">
        <v>17</v>
      </c>
      <c r="AC15" s="59"/>
      <c r="AE15" s="60" t="s">
        <v>76</v>
      </c>
      <c r="AF15" s="60"/>
      <c r="AG15" s="60"/>
      <c r="AJ15" s="12"/>
    </row>
    <row r="16" spans="1:34" s="10" customFormat="1" ht="19.5" customHeight="1">
      <c r="A16" s="66"/>
      <c r="B16" s="66"/>
      <c r="C16" s="11"/>
      <c r="D16" s="14" t="s">
        <v>31</v>
      </c>
      <c r="E16" s="61"/>
      <c r="F16" s="61"/>
      <c r="G16" s="61"/>
      <c r="H16" s="14" t="s">
        <v>32</v>
      </c>
      <c r="I16" s="67"/>
      <c r="J16" s="67"/>
      <c r="K16" s="59"/>
      <c r="L16" s="12" t="s">
        <v>31</v>
      </c>
      <c r="M16" s="62"/>
      <c r="N16" s="62"/>
      <c r="O16" s="62"/>
      <c r="P16" s="12" t="s">
        <v>32</v>
      </c>
      <c r="S16" s="66"/>
      <c r="T16" s="66"/>
      <c r="U16" s="11"/>
      <c r="V16" s="14" t="s">
        <v>8</v>
      </c>
      <c r="W16" s="61"/>
      <c r="X16" s="61"/>
      <c r="Y16" s="61"/>
      <c r="Z16" s="14" t="s">
        <v>9</v>
      </c>
      <c r="AA16" s="67"/>
      <c r="AB16" s="67"/>
      <c r="AC16" s="59"/>
      <c r="AD16" s="12" t="s">
        <v>8</v>
      </c>
      <c r="AE16" s="62"/>
      <c r="AF16" s="62"/>
      <c r="AG16" s="62"/>
      <c r="AH16" s="12" t="s">
        <v>9</v>
      </c>
    </row>
    <row r="17" spans="1:36" s="10" customFormat="1" ht="19.5" customHeight="1">
      <c r="A17" s="13"/>
      <c r="B17" s="16"/>
      <c r="C17" s="16"/>
      <c r="D17" s="16"/>
      <c r="E17" s="14"/>
      <c r="F17" s="14"/>
      <c r="G17" s="14"/>
      <c r="H17" s="14"/>
      <c r="I17" s="14"/>
      <c r="J17" s="9"/>
      <c r="K17" s="12"/>
      <c r="L17" s="12"/>
      <c r="M17" s="12"/>
      <c r="N17" s="12"/>
      <c r="O17" s="12"/>
      <c r="P17" s="12"/>
      <c r="Q17" s="12"/>
      <c r="R17" s="12"/>
      <c r="S17" s="13"/>
      <c r="T17" s="16"/>
      <c r="U17" s="16"/>
      <c r="V17" s="16"/>
      <c r="W17" s="14"/>
      <c r="X17" s="14"/>
      <c r="Y17" s="14"/>
      <c r="Z17" s="14"/>
      <c r="AA17" s="14"/>
      <c r="AB17" s="9"/>
      <c r="AC17" s="12"/>
      <c r="AD17" s="12"/>
      <c r="AE17" s="12"/>
      <c r="AF17" s="12"/>
      <c r="AG17" s="12"/>
      <c r="AH17" s="12"/>
      <c r="AI17" s="12"/>
      <c r="AJ17" s="12"/>
    </row>
    <row r="18" spans="1:36" s="10" customFormat="1" ht="19.5" customHeight="1">
      <c r="A18" s="13"/>
      <c r="B18" s="16"/>
      <c r="C18" s="16"/>
      <c r="D18" s="16"/>
      <c r="E18" s="14"/>
      <c r="F18" s="14"/>
      <c r="G18" s="14"/>
      <c r="H18" s="14"/>
      <c r="I18" s="14"/>
      <c r="J18" s="9"/>
      <c r="K18" s="12"/>
      <c r="L18" s="12"/>
      <c r="M18" s="12"/>
      <c r="N18" s="12"/>
      <c r="O18" s="12"/>
      <c r="P18" s="12"/>
      <c r="Q18" s="12"/>
      <c r="R18" s="12"/>
      <c r="S18" s="13"/>
      <c r="T18" s="16"/>
      <c r="U18" s="16"/>
      <c r="V18" s="16"/>
      <c r="W18" s="14"/>
      <c r="X18" s="14"/>
      <c r="Y18" s="14"/>
      <c r="Z18" s="14"/>
      <c r="AA18" s="14"/>
      <c r="AB18" s="9"/>
      <c r="AC18" s="12"/>
      <c r="AD18" s="12"/>
      <c r="AE18" s="12"/>
      <c r="AF18" s="12"/>
      <c r="AG18" s="12"/>
      <c r="AH18" s="12"/>
      <c r="AI18" s="12"/>
      <c r="AJ18" s="12"/>
    </row>
    <row r="19" spans="1:36" s="10" customFormat="1" ht="19.5" customHeight="1">
      <c r="A19" s="55" t="s">
        <v>98</v>
      </c>
      <c r="B19" s="55"/>
      <c r="C19" s="55" t="str">
        <f>C3</f>
        <v>　平成26年9月6日（土）</v>
      </c>
      <c r="D19" s="55"/>
      <c r="E19" s="55"/>
      <c r="F19" s="55"/>
      <c r="G19" s="55"/>
      <c r="H19" s="55"/>
      <c r="I19" s="55"/>
      <c r="J19" s="55"/>
      <c r="K19" s="56" t="s">
        <v>35</v>
      </c>
      <c r="L19" s="56"/>
      <c r="M19" s="56"/>
      <c r="N19" s="56"/>
      <c r="O19" s="17"/>
      <c r="P19" s="17"/>
      <c r="Q19" s="17"/>
      <c r="R19" s="17"/>
      <c r="S19" s="55" t="s">
        <v>98</v>
      </c>
      <c r="T19" s="55"/>
      <c r="U19" s="55" t="str">
        <f>C3</f>
        <v>　平成26年9月6日（土）</v>
      </c>
      <c r="V19" s="55"/>
      <c r="W19" s="55"/>
      <c r="X19" s="55"/>
      <c r="Y19" s="55"/>
      <c r="Z19" s="55"/>
      <c r="AA19" s="55"/>
      <c r="AB19" s="55"/>
      <c r="AC19" s="56" t="s">
        <v>35</v>
      </c>
      <c r="AD19" s="56"/>
      <c r="AE19" s="56"/>
      <c r="AF19" s="56"/>
      <c r="AG19" s="17"/>
      <c r="AH19" s="17"/>
      <c r="AI19" s="17"/>
      <c r="AJ19" s="17"/>
    </row>
    <row r="20" spans="1:36" ht="19.5" customHeight="1">
      <c r="A20" s="72" t="s">
        <v>83</v>
      </c>
      <c r="B20" s="72"/>
      <c r="C20" s="72" t="s">
        <v>28</v>
      </c>
      <c r="D20" s="72"/>
      <c r="E20" s="72"/>
      <c r="F20" s="72"/>
      <c r="G20" s="72"/>
      <c r="H20" s="72"/>
      <c r="I20" s="72"/>
      <c r="J20" s="72"/>
      <c r="K20" s="54" t="s">
        <v>179</v>
      </c>
      <c r="L20" s="54"/>
      <c r="M20" s="54"/>
      <c r="N20" s="54"/>
      <c r="O20" s="54" t="s">
        <v>180</v>
      </c>
      <c r="P20" s="54"/>
      <c r="Q20" s="54"/>
      <c r="R20" s="54"/>
      <c r="S20" s="72" t="s">
        <v>87</v>
      </c>
      <c r="T20" s="72"/>
      <c r="U20" s="72" t="s">
        <v>181</v>
      </c>
      <c r="V20" s="72"/>
      <c r="W20" s="72"/>
      <c r="X20" s="72"/>
      <c r="Y20" s="72"/>
      <c r="Z20" s="72"/>
      <c r="AA20" s="72"/>
      <c r="AB20" s="72"/>
      <c r="AC20" s="54" t="s">
        <v>182</v>
      </c>
      <c r="AD20" s="54"/>
      <c r="AE20" s="54"/>
      <c r="AF20" s="54"/>
      <c r="AG20" s="54" t="s">
        <v>183</v>
      </c>
      <c r="AH20" s="54"/>
      <c r="AI20" s="54"/>
      <c r="AJ20" s="54"/>
    </row>
    <row r="21" spans="1:36" ht="30" customHeight="1">
      <c r="A21" s="43">
        <v>3</v>
      </c>
      <c r="B21" s="68" t="str">
        <f>A22</f>
        <v>千葉中央FC</v>
      </c>
      <c r="C21" s="69"/>
      <c r="D21" s="70"/>
      <c r="E21" s="71" t="str">
        <f>A23</f>
        <v>第6会場代表</v>
      </c>
      <c r="F21" s="57"/>
      <c r="G21" s="58"/>
      <c r="H21" s="68" t="str">
        <f>A24</f>
        <v>松戸トレセン</v>
      </c>
      <c r="I21" s="69"/>
      <c r="J21" s="70"/>
      <c r="K21" s="44" t="s">
        <v>2</v>
      </c>
      <c r="L21" s="44" t="s">
        <v>0</v>
      </c>
      <c r="M21" s="44" t="s">
        <v>1</v>
      </c>
      <c r="N21" s="44" t="s">
        <v>7</v>
      </c>
      <c r="O21" s="44" t="s">
        <v>5</v>
      </c>
      <c r="P21" s="44" t="s">
        <v>3</v>
      </c>
      <c r="Q21" s="44" t="s">
        <v>4</v>
      </c>
      <c r="R21" s="44" t="s">
        <v>6</v>
      </c>
      <c r="S21" s="43">
        <v>7</v>
      </c>
      <c r="T21" s="68" t="str">
        <f>S22</f>
        <v>浦安トレセン</v>
      </c>
      <c r="U21" s="69"/>
      <c r="V21" s="70"/>
      <c r="W21" s="71" t="str">
        <f>S23</f>
        <v>第2会場代表</v>
      </c>
      <c r="X21" s="57"/>
      <c r="Y21" s="58"/>
      <c r="Z21" s="68" t="str">
        <f>S24</f>
        <v>八千代トレセン</v>
      </c>
      <c r="AA21" s="69"/>
      <c r="AB21" s="70"/>
      <c r="AC21" s="44" t="s">
        <v>2</v>
      </c>
      <c r="AD21" s="44" t="s">
        <v>0</v>
      </c>
      <c r="AE21" s="44" t="s">
        <v>1</v>
      </c>
      <c r="AF21" s="44" t="s">
        <v>7</v>
      </c>
      <c r="AG21" s="44" t="s">
        <v>5</v>
      </c>
      <c r="AH21" s="44" t="s">
        <v>3</v>
      </c>
      <c r="AI21" s="44" t="s">
        <v>4</v>
      </c>
      <c r="AJ21" s="44" t="s">
        <v>6</v>
      </c>
    </row>
    <row r="22" spans="1:36" ht="30" customHeight="1">
      <c r="A22" s="48" t="s">
        <v>188</v>
      </c>
      <c r="B22" s="63" t="s">
        <v>78</v>
      </c>
      <c r="C22" s="64"/>
      <c r="D22" s="65"/>
      <c r="E22" s="5"/>
      <c r="F22" s="42" t="s">
        <v>15</v>
      </c>
      <c r="G22" s="4"/>
      <c r="H22" s="6"/>
      <c r="I22" s="42" t="s">
        <v>18</v>
      </c>
      <c r="J22" s="4"/>
      <c r="K22" s="36">
        <f>L22*3+M22*1</f>
        <v>0</v>
      </c>
      <c r="L22" s="37">
        <f>COUNTIF(B22:J22,"○")</f>
        <v>0</v>
      </c>
      <c r="M22" s="37">
        <f>COUNTIF(B22:J22,"△")</f>
        <v>0</v>
      </c>
      <c r="N22" s="37">
        <f>COUNTIF(B22:J22,"●")</f>
        <v>0</v>
      </c>
      <c r="O22" s="37" t="e">
        <f>P22-Q22</f>
        <v>#VALUE!</v>
      </c>
      <c r="P22" s="37" t="e">
        <f>B22+E22+H22</f>
        <v>#VALUE!</v>
      </c>
      <c r="Q22" s="38">
        <f>D22+G22+J22</f>
        <v>0</v>
      </c>
      <c r="R22" s="8"/>
      <c r="S22" s="47" t="s">
        <v>196</v>
      </c>
      <c r="T22" s="63" t="s">
        <v>78</v>
      </c>
      <c r="U22" s="64"/>
      <c r="V22" s="65"/>
      <c r="W22" s="5"/>
      <c r="X22" s="42" t="s">
        <v>15</v>
      </c>
      <c r="Y22" s="4"/>
      <c r="Z22" s="6"/>
      <c r="AA22" s="42" t="s">
        <v>18</v>
      </c>
      <c r="AB22" s="4"/>
      <c r="AC22" s="36">
        <f>AD22*3+AE22*1</f>
        <v>0</v>
      </c>
      <c r="AD22" s="37">
        <f>COUNTIF(T22:AB22,"○")</f>
        <v>0</v>
      </c>
      <c r="AE22" s="37">
        <f>COUNTIF(T22:AB22,"△")</f>
        <v>0</v>
      </c>
      <c r="AF22" s="37">
        <f>COUNTIF(T22:AB22,"●")</f>
        <v>0</v>
      </c>
      <c r="AG22" s="37" t="e">
        <f>AH22-AI22</f>
        <v>#VALUE!</v>
      </c>
      <c r="AH22" s="37" t="e">
        <f>T22+W22+Z22</f>
        <v>#VALUE!</v>
      </c>
      <c r="AI22" s="38">
        <f>V22+Y22+AB22</f>
        <v>0</v>
      </c>
      <c r="AJ22" s="8"/>
    </row>
    <row r="23" spans="1:36" ht="30" customHeight="1">
      <c r="A23" s="51" t="s">
        <v>55</v>
      </c>
      <c r="B23" s="5"/>
      <c r="C23" s="18"/>
      <c r="D23" s="4"/>
      <c r="E23" s="63" t="s">
        <v>78</v>
      </c>
      <c r="F23" s="64"/>
      <c r="G23" s="65"/>
      <c r="H23" s="5"/>
      <c r="I23" s="42" t="s">
        <v>16</v>
      </c>
      <c r="J23" s="4"/>
      <c r="K23" s="39">
        <f>L23*3+M23*1</f>
        <v>0</v>
      </c>
      <c r="L23" s="40">
        <f>COUNTIF(B23:J23,"○")</f>
        <v>0</v>
      </c>
      <c r="M23" s="40">
        <f>COUNTIF(B23:J23,"△")</f>
        <v>0</v>
      </c>
      <c r="N23" s="40">
        <f>COUNTIF(B23:J23,"●")</f>
        <v>0</v>
      </c>
      <c r="O23" s="37" t="e">
        <f>P23-Q23</f>
        <v>#VALUE!</v>
      </c>
      <c r="P23" s="37" t="e">
        <f>B23+E23+H23</f>
        <v>#VALUE!</v>
      </c>
      <c r="Q23" s="38">
        <f>D23+G23+J23</f>
        <v>0</v>
      </c>
      <c r="R23" s="8"/>
      <c r="S23" s="48" t="s">
        <v>59</v>
      </c>
      <c r="T23" s="5"/>
      <c r="U23" s="18"/>
      <c r="V23" s="4"/>
      <c r="W23" s="63" t="s">
        <v>78</v>
      </c>
      <c r="X23" s="64"/>
      <c r="Y23" s="65"/>
      <c r="Z23" s="5"/>
      <c r="AA23" s="42" t="s">
        <v>16</v>
      </c>
      <c r="AB23" s="4"/>
      <c r="AC23" s="39">
        <f>AD23*3+AE23*1</f>
        <v>0</v>
      </c>
      <c r="AD23" s="40">
        <f>COUNTIF(T23:AB23,"○")</f>
        <v>0</v>
      </c>
      <c r="AE23" s="40">
        <f>COUNTIF(T23:AB23,"△")</f>
        <v>0</v>
      </c>
      <c r="AF23" s="40">
        <f>COUNTIF(T23:AB23,"●")</f>
        <v>0</v>
      </c>
      <c r="AG23" s="37" t="e">
        <f>AH23-AI23</f>
        <v>#VALUE!</v>
      </c>
      <c r="AH23" s="37" t="e">
        <f>T23+W23+Z23</f>
        <v>#VALUE!</v>
      </c>
      <c r="AI23" s="38">
        <f>V23+Y23+AB23</f>
        <v>0</v>
      </c>
      <c r="AJ23" s="8"/>
    </row>
    <row r="24" spans="1:36" ht="30" customHeight="1">
      <c r="A24" s="49" t="s">
        <v>189</v>
      </c>
      <c r="B24" s="7"/>
      <c r="C24" s="18"/>
      <c r="D24" s="4"/>
      <c r="E24" s="5"/>
      <c r="F24" s="18"/>
      <c r="G24" s="4"/>
      <c r="H24" s="63" t="s">
        <v>78</v>
      </c>
      <c r="I24" s="64"/>
      <c r="J24" s="65"/>
      <c r="K24" s="36">
        <f>L24*3+M24*1</f>
        <v>0</v>
      </c>
      <c r="L24" s="37">
        <f>COUNTIF(B24:J24,"○")</f>
        <v>0</v>
      </c>
      <c r="M24" s="37">
        <f>COUNTIF(B24:J24,"△")</f>
        <v>0</v>
      </c>
      <c r="N24" s="37">
        <f>COUNTIF(B24:J24,"●")</f>
        <v>0</v>
      </c>
      <c r="O24" s="37" t="e">
        <f>P24-Q24</f>
        <v>#VALUE!</v>
      </c>
      <c r="P24" s="37" t="e">
        <f>B24+E24+H24</f>
        <v>#VALUE!</v>
      </c>
      <c r="Q24" s="38">
        <f>D24+G24+J24</f>
        <v>0</v>
      </c>
      <c r="R24" s="8"/>
      <c r="S24" s="45" t="s">
        <v>197</v>
      </c>
      <c r="T24" s="7"/>
      <c r="U24" s="18"/>
      <c r="V24" s="4"/>
      <c r="W24" s="5"/>
      <c r="X24" s="18"/>
      <c r="Y24" s="4"/>
      <c r="Z24" s="63" t="s">
        <v>78</v>
      </c>
      <c r="AA24" s="64"/>
      <c r="AB24" s="65"/>
      <c r="AC24" s="36">
        <f>AD24*3+AE24*1</f>
        <v>0</v>
      </c>
      <c r="AD24" s="37">
        <f>COUNTIF(T24:AB24,"○")</f>
        <v>0</v>
      </c>
      <c r="AE24" s="37">
        <f>COUNTIF(T24:AB24,"△")</f>
        <v>0</v>
      </c>
      <c r="AF24" s="37">
        <f>COUNTIF(T24:AB24,"●")</f>
        <v>0</v>
      </c>
      <c r="AG24" s="37" t="e">
        <f>AH24-AI24</f>
        <v>#VALUE!</v>
      </c>
      <c r="AH24" s="37" t="e">
        <f>T24+W24+Z24</f>
        <v>#VALUE!</v>
      </c>
      <c r="AI24" s="38">
        <f>V24+Y24+AB24</f>
        <v>0</v>
      </c>
      <c r="AJ24" s="8"/>
    </row>
    <row r="25" spans="2:28" ht="30" customHeight="1">
      <c r="B25" s="1"/>
      <c r="C25" s="1"/>
      <c r="D25" s="1"/>
      <c r="E25" s="1"/>
      <c r="F25" s="1"/>
      <c r="G25" s="1"/>
      <c r="H25" s="1"/>
      <c r="I25" s="1"/>
      <c r="J25" s="1"/>
      <c r="T25" s="1"/>
      <c r="U25" s="1"/>
      <c r="V25" s="1"/>
      <c r="W25" s="1"/>
      <c r="X25" s="1"/>
      <c r="Y25" s="1"/>
      <c r="Z25" s="1"/>
      <c r="AA25" s="1"/>
      <c r="AB25" s="1"/>
    </row>
    <row r="26" spans="1:36" ht="30" customHeight="1">
      <c r="A26" s="43">
        <v>4</v>
      </c>
      <c r="B26" s="68" t="str">
        <f>A27</f>
        <v>SP-フッチSC</v>
      </c>
      <c r="C26" s="69"/>
      <c r="D26" s="70"/>
      <c r="E26" s="71" t="str">
        <f>A28</f>
        <v>第5会場代表</v>
      </c>
      <c r="F26" s="57"/>
      <c r="G26" s="58"/>
      <c r="H26" s="68" t="str">
        <f>A29</f>
        <v>習志野トレセンU-12</v>
      </c>
      <c r="I26" s="69"/>
      <c r="J26" s="70"/>
      <c r="K26" s="44" t="s">
        <v>2</v>
      </c>
      <c r="L26" s="44" t="s">
        <v>0</v>
      </c>
      <c r="M26" s="44" t="s">
        <v>1</v>
      </c>
      <c r="N26" s="44" t="s">
        <v>7</v>
      </c>
      <c r="O26" s="44" t="s">
        <v>5</v>
      </c>
      <c r="P26" s="44" t="s">
        <v>3</v>
      </c>
      <c r="Q26" s="44" t="s">
        <v>4</v>
      </c>
      <c r="R26" s="44" t="s">
        <v>6</v>
      </c>
      <c r="S26" s="43">
        <v>8</v>
      </c>
      <c r="T26" s="68" t="str">
        <f>S27</f>
        <v>船橋トレセン</v>
      </c>
      <c r="U26" s="69"/>
      <c r="V26" s="70"/>
      <c r="W26" s="71" t="str">
        <f>S28</f>
        <v>第1会場代表</v>
      </c>
      <c r="X26" s="57"/>
      <c r="Y26" s="58"/>
      <c r="Z26" s="68" t="str">
        <f>S29</f>
        <v>柏レイソルA.ATOR'82</v>
      </c>
      <c r="AA26" s="69"/>
      <c r="AB26" s="70"/>
      <c r="AC26" s="44" t="s">
        <v>2</v>
      </c>
      <c r="AD26" s="44" t="s">
        <v>0</v>
      </c>
      <c r="AE26" s="44" t="s">
        <v>1</v>
      </c>
      <c r="AF26" s="44" t="s">
        <v>7</v>
      </c>
      <c r="AG26" s="44" t="s">
        <v>5</v>
      </c>
      <c r="AH26" s="44" t="s">
        <v>3</v>
      </c>
      <c r="AI26" s="44" t="s">
        <v>4</v>
      </c>
      <c r="AJ26" s="44" t="s">
        <v>6</v>
      </c>
    </row>
    <row r="27" spans="1:36" ht="30" customHeight="1">
      <c r="A27" s="48" t="s">
        <v>190</v>
      </c>
      <c r="B27" s="63" t="s">
        <v>78</v>
      </c>
      <c r="C27" s="64"/>
      <c r="D27" s="65"/>
      <c r="E27" s="5"/>
      <c r="F27" s="42" t="s">
        <v>19</v>
      </c>
      <c r="G27" s="4"/>
      <c r="H27" s="6"/>
      <c r="I27" s="42" t="s">
        <v>20</v>
      </c>
      <c r="J27" s="4"/>
      <c r="K27" s="36">
        <f>L27*3+M27*1</f>
        <v>0</v>
      </c>
      <c r="L27" s="37">
        <f>COUNTIF(B27:J27,"○")</f>
        <v>0</v>
      </c>
      <c r="M27" s="37">
        <f>COUNTIF(B27:J27,"△")</f>
        <v>0</v>
      </c>
      <c r="N27" s="37">
        <f>COUNTIF(B27:J27,"●")</f>
        <v>0</v>
      </c>
      <c r="O27" s="37" t="e">
        <f>P27-Q27</f>
        <v>#VALUE!</v>
      </c>
      <c r="P27" s="37" t="e">
        <f>B27+E27+H27</f>
        <v>#VALUE!</v>
      </c>
      <c r="Q27" s="38">
        <f>D27+G27+J27</f>
        <v>0</v>
      </c>
      <c r="R27" s="8"/>
      <c r="S27" s="45" t="s">
        <v>198</v>
      </c>
      <c r="T27" s="63" t="s">
        <v>78</v>
      </c>
      <c r="U27" s="64"/>
      <c r="V27" s="65"/>
      <c r="W27" s="5"/>
      <c r="X27" s="42" t="s">
        <v>19</v>
      </c>
      <c r="Y27" s="4"/>
      <c r="Z27" s="6"/>
      <c r="AA27" s="42" t="s">
        <v>20</v>
      </c>
      <c r="AB27" s="4"/>
      <c r="AC27" s="36">
        <f>AD27*3+AE27*1</f>
        <v>0</v>
      </c>
      <c r="AD27" s="37">
        <f>COUNTIF(T27:AB27,"○")</f>
        <v>0</v>
      </c>
      <c r="AE27" s="37">
        <f>COUNTIF(T27:AB27,"△")</f>
        <v>0</v>
      </c>
      <c r="AF27" s="37">
        <f>COUNTIF(T27:AB27,"●")</f>
        <v>0</v>
      </c>
      <c r="AG27" s="37" t="e">
        <f>AH27-AI27</f>
        <v>#VALUE!</v>
      </c>
      <c r="AH27" s="37" t="e">
        <f>T27+W27+Z27</f>
        <v>#VALUE!</v>
      </c>
      <c r="AI27" s="38">
        <f>V27+Y27+AB27</f>
        <v>0</v>
      </c>
      <c r="AJ27" s="8"/>
    </row>
    <row r="28" spans="1:36" ht="30" customHeight="1">
      <c r="A28" s="49" t="s">
        <v>56</v>
      </c>
      <c r="B28" s="5"/>
      <c r="C28" s="18"/>
      <c r="D28" s="4"/>
      <c r="E28" s="63" t="s">
        <v>78</v>
      </c>
      <c r="F28" s="64"/>
      <c r="G28" s="65"/>
      <c r="H28" s="5"/>
      <c r="I28" s="42" t="s">
        <v>100</v>
      </c>
      <c r="J28" s="4"/>
      <c r="K28" s="39">
        <f>L28*3+M28*1</f>
        <v>0</v>
      </c>
      <c r="L28" s="40">
        <f>COUNTIF(B28:J28,"○")</f>
        <v>0</v>
      </c>
      <c r="M28" s="40">
        <f>COUNTIF(B28:J28,"△")</f>
        <v>0</v>
      </c>
      <c r="N28" s="40">
        <f>COUNTIF(B28:J28,"●")</f>
        <v>0</v>
      </c>
      <c r="O28" s="37" t="e">
        <f>P28-Q28</f>
        <v>#VALUE!</v>
      </c>
      <c r="P28" s="37" t="e">
        <f>B28+E28+H28</f>
        <v>#VALUE!</v>
      </c>
      <c r="Q28" s="38">
        <f>D28+G28+J28</f>
        <v>0</v>
      </c>
      <c r="R28" s="8"/>
      <c r="S28" s="46" t="s">
        <v>60</v>
      </c>
      <c r="T28" s="5"/>
      <c r="U28" s="18"/>
      <c r="V28" s="4"/>
      <c r="W28" s="63" t="s">
        <v>78</v>
      </c>
      <c r="X28" s="64"/>
      <c r="Y28" s="65"/>
      <c r="Z28" s="5"/>
      <c r="AA28" s="42" t="s">
        <v>100</v>
      </c>
      <c r="AB28" s="4"/>
      <c r="AC28" s="39">
        <f>AD28*3+AE28*1</f>
        <v>0</v>
      </c>
      <c r="AD28" s="40">
        <f>COUNTIF(T28:AB28,"○")</f>
        <v>0</v>
      </c>
      <c r="AE28" s="40">
        <f>COUNTIF(T28:AB28,"△")</f>
        <v>0</v>
      </c>
      <c r="AF28" s="40">
        <f>COUNTIF(T28:AB28,"●")</f>
        <v>0</v>
      </c>
      <c r="AG28" s="37" t="e">
        <f>AH28-AI28</f>
        <v>#VALUE!</v>
      </c>
      <c r="AH28" s="37" t="e">
        <f>T28+W28+Z28</f>
        <v>#VALUE!</v>
      </c>
      <c r="AI28" s="38">
        <f>V28+Y28+AB28</f>
        <v>0</v>
      </c>
      <c r="AJ28" s="8"/>
    </row>
    <row r="29" spans="1:36" ht="30" customHeight="1">
      <c r="A29" s="48" t="s">
        <v>191</v>
      </c>
      <c r="B29" s="7"/>
      <c r="C29" s="18"/>
      <c r="D29" s="4"/>
      <c r="E29" s="5"/>
      <c r="F29" s="18"/>
      <c r="G29" s="4"/>
      <c r="H29" s="63" t="s">
        <v>78</v>
      </c>
      <c r="I29" s="64"/>
      <c r="J29" s="65"/>
      <c r="K29" s="36">
        <f>L29*3+M29*1</f>
        <v>0</v>
      </c>
      <c r="L29" s="37">
        <f>COUNTIF(B29:J29,"○")</f>
        <v>0</v>
      </c>
      <c r="M29" s="37">
        <f>COUNTIF(B29:J29,"△")</f>
        <v>0</v>
      </c>
      <c r="N29" s="37">
        <f>COUNTIF(B29:J29,"●")</f>
        <v>0</v>
      </c>
      <c r="O29" s="37" t="e">
        <f>P29-Q29</f>
        <v>#VALUE!</v>
      </c>
      <c r="P29" s="37" t="e">
        <f>B29+E29+H29</f>
        <v>#VALUE!</v>
      </c>
      <c r="Q29" s="38">
        <f>D29+G29+J29</f>
        <v>0</v>
      </c>
      <c r="R29" s="8"/>
      <c r="S29" s="116" t="s">
        <v>199</v>
      </c>
      <c r="T29" s="7"/>
      <c r="U29" s="18"/>
      <c r="V29" s="4"/>
      <c r="W29" s="5"/>
      <c r="X29" s="18"/>
      <c r="Y29" s="4"/>
      <c r="Z29" s="63" t="s">
        <v>78</v>
      </c>
      <c r="AA29" s="64"/>
      <c r="AB29" s="65"/>
      <c r="AC29" s="36">
        <f>AD29*3+AE29*1</f>
        <v>0</v>
      </c>
      <c r="AD29" s="37">
        <f>COUNTIF(T29:AB29,"○")</f>
        <v>0</v>
      </c>
      <c r="AE29" s="37">
        <f>COUNTIF(T29:AB29,"△")</f>
        <v>0</v>
      </c>
      <c r="AF29" s="37">
        <f>COUNTIF(T29:AB29,"●")</f>
        <v>0</v>
      </c>
      <c r="AG29" s="37" t="e">
        <f>AH29-AI29</f>
        <v>#VALUE!</v>
      </c>
      <c r="AH29" s="37" t="e">
        <f>T29+W29+Z29</f>
        <v>#VALUE!</v>
      </c>
      <c r="AI29" s="38">
        <f>V29+Y29+AB29</f>
        <v>0</v>
      </c>
      <c r="AJ29" s="8"/>
    </row>
    <row r="30" spans="1:36" s="10" customFormat="1" ht="19.5" customHeight="1">
      <c r="A30" s="13"/>
      <c r="B30" s="16"/>
      <c r="C30" s="12"/>
      <c r="D30" s="14"/>
      <c r="E30" s="14"/>
      <c r="F30" s="12"/>
      <c r="G30" s="14"/>
      <c r="H30" s="14"/>
      <c r="I30" s="14"/>
      <c r="J30" s="14"/>
      <c r="K30" s="12"/>
      <c r="L30" s="12"/>
      <c r="M30" s="12"/>
      <c r="N30" s="12"/>
      <c r="O30" s="12"/>
      <c r="P30" s="12"/>
      <c r="Q30" s="14"/>
      <c r="R30" s="12"/>
      <c r="S30" s="13"/>
      <c r="T30" s="16"/>
      <c r="U30" s="12"/>
      <c r="V30" s="14"/>
      <c r="W30" s="14"/>
      <c r="X30" s="12"/>
      <c r="Y30" s="14"/>
      <c r="Z30" s="14"/>
      <c r="AA30" s="14"/>
      <c r="AB30" s="14"/>
      <c r="AC30" s="12"/>
      <c r="AD30" s="12"/>
      <c r="AE30" s="12"/>
      <c r="AF30" s="12"/>
      <c r="AG30" s="12"/>
      <c r="AH30" s="12"/>
      <c r="AI30" s="14"/>
      <c r="AJ30" s="12"/>
    </row>
    <row r="31" spans="1:36" s="10" customFormat="1" ht="19.5" customHeight="1">
      <c r="A31" s="66" t="s">
        <v>84</v>
      </c>
      <c r="B31" s="66"/>
      <c r="C31" s="11"/>
      <c r="D31" s="11"/>
      <c r="E31" s="60" t="s">
        <v>63</v>
      </c>
      <c r="F31" s="60"/>
      <c r="G31" s="60"/>
      <c r="I31" s="67"/>
      <c r="J31" s="67" t="s">
        <v>30</v>
      </c>
      <c r="K31" s="59"/>
      <c r="M31" s="60" t="s">
        <v>64</v>
      </c>
      <c r="N31" s="60"/>
      <c r="O31" s="60"/>
      <c r="R31" s="12"/>
      <c r="S31" s="66" t="s">
        <v>88</v>
      </c>
      <c r="T31" s="66"/>
      <c r="U31" s="11"/>
      <c r="V31" s="11"/>
      <c r="W31" s="60" t="s">
        <v>65</v>
      </c>
      <c r="X31" s="60"/>
      <c r="Y31" s="60"/>
      <c r="AA31" s="67"/>
      <c r="AB31" s="67" t="s">
        <v>17</v>
      </c>
      <c r="AC31" s="59"/>
      <c r="AE31" s="60" t="s">
        <v>66</v>
      </c>
      <c r="AF31" s="60"/>
      <c r="AG31" s="60"/>
      <c r="AJ31" s="12"/>
    </row>
    <row r="32" spans="1:34" s="10" customFormat="1" ht="19.5" customHeight="1">
      <c r="A32" s="66"/>
      <c r="B32" s="66"/>
      <c r="C32" s="11"/>
      <c r="D32" s="14" t="s">
        <v>31</v>
      </c>
      <c r="E32" s="61"/>
      <c r="F32" s="61"/>
      <c r="G32" s="61"/>
      <c r="H32" s="14" t="s">
        <v>32</v>
      </c>
      <c r="I32" s="67"/>
      <c r="J32" s="67"/>
      <c r="K32" s="59"/>
      <c r="L32" s="12" t="s">
        <v>31</v>
      </c>
      <c r="M32" s="62"/>
      <c r="N32" s="62"/>
      <c r="O32" s="62"/>
      <c r="P32" s="12" t="s">
        <v>32</v>
      </c>
      <c r="S32" s="66"/>
      <c r="T32" s="66"/>
      <c r="U32" s="11"/>
      <c r="V32" s="14" t="s">
        <v>8</v>
      </c>
      <c r="W32" s="61"/>
      <c r="X32" s="61"/>
      <c r="Y32" s="61"/>
      <c r="Z32" s="14" t="s">
        <v>9</v>
      </c>
      <c r="AA32" s="67"/>
      <c r="AB32" s="67"/>
      <c r="AC32" s="59"/>
      <c r="AD32" s="12" t="s">
        <v>8</v>
      </c>
      <c r="AE32" s="62"/>
      <c r="AF32" s="62"/>
      <c r="AG32" s="62"/>
      <c r="AH32" s="12" t="s">
        <v>9</v>
      </c>
    </row>
  </sheetData>
  <sheetProtection/>
  <mergeCells count="113">
    <mergeCell ref="H13:J13"/>
    <mergeCell ref="A14:R14"/>
    <mergeCell ref="H8:J8"/>
    <mergeCell ref="B11:D11"/>
    <mergeCell ref="B10:D10"/>
    <mergeCell ref="E10:G10"/>
    <mergeCell ref="E12:G12"/>
    <mergeCell ref="O4:R4"/>
    <mergeCell ref="K1:R1"/>
    <mergeCell ref="K3:N3"/>
    <mergeCell ref="K4:N4"/>
    <mergeCell ref="A19:B19"/>
    <mergeCell ref="E16:G16"/>
    <mergeCell ref="A20:B20"/>
    <mergeCell ref="B6:D6"/>
    <mergeCell ref="E7:G7"/>
    <mergeCell ref="A15:B16"/>
    <mergeCell ref="A1:J1"/>
    <mergeCell ref="H10:J10"/>
    <mergeCell ref="H5:J5"/>
    <mergeCell ref="A3:B3"/>
    <mergeCell ref="A4:B4"/>
    <mergeCell ref="C3:J3"/>
    <mergeCell ref="C4:J4"/>
    <mergeCell ref="B5:D5"/>
    <mergeCell ref="E5:G5"/>
    <mergeCell ref="M16:O16"/>
    <mergeCell ref="K19:N19"/>
    <mergeCell ref="K20:N20"/>
    <mergeCell ref="C19:J19"/>
    <mergeCell ref="J15:J16"/>
    <mergeCell ref="I15:I16"/>
    <mergeCell ref="M15:O15"/>
    <mergeCell ref="K15:K16"/>
    <mergeCell ref="E15:G15"/>
    <mergeCell ref="H29:J29"/>
    <mergeCell ref="I31:I32"/>
    <mergeCell ref="O20:R20"/>
    <mergeCell ref="H26:J26"/>
    <mergeCell ref="H21:J21"/>
    <mergeCell ref="C20:J20"/>
    <mergeCell ref="H24:J24"/>
    <mergeCell ref="K31:K32"/>
    <mergeCell ref="M31:O31"/>
    <mergeCell ref="B26:D26"/>
    <mergeCell ref="A31:B32"/>
    <mergeCell ref="E31:G31"/>
    <mergeCell ref="E21:G21"/>
    <mergeCell ref="B21:D21"/>
    <mergeCell ref="B22:D22"/>
    <mergeCell ref="E23:G23"/>
    <mergeCell ref="E32:G32"/>
    <mergeCell ref="B27:D27"/>
    <mergeCell ref="E28:G28"/>
    <mergeCell ref="E26:G26"/>
    <mergeCell ref="AC4:AF4"/>
    <mergeCell ref="AG4:AJ4"/>
    <mergeCell ref="T6:V6"/>
    <mergeCell ref="AB15:AB16"/>
    <mergeCell ref="W7:Y7"/>
    <mergeCell ref="Z8:AB8"/>
    <mergeCell ref="Z5:AB5"/>
    <mergeCell ref="S4:T4"/>
    <mergeCell ref="U4:AB4"/>
    <mergeCell ref="Z10:AB10"/>
    <mergeCell ref="M32:O32"/>
    <mergeCell ref="J31:J32"/>
    <mergeCell ref="T5:V5"/>
    <mergeCell ref="W5:Y5"/>
    <mergeCell ref="T10:V10"/>
    <mergeCell ref="W10:Y10"/>
    <mergeCell ref="T21:V21"/>
    <mergeCell ref="W21:Y21"/>
    <mergeCell ref="S31:T32"/>
    <mergeCell ref="W31:Y31"/>
    <mergeCell ref="AC1:AJ1"/>
    <mergeCell ref="S3:T3"/>
    <mergeCell ref="U3:AB3"/>
    <mergeCell ref="AC3:AF3"/>
    <mergeCell ref="T11:V11"/>
    <mergeCell ref="W12:Y12"/>
    <mergeCell ref="Z13:AB13"/>
    <mergeCell ref="S1:AB1"/>
    <mergeCell ref="S15:T16"/>
    <mergeCell ref="W15:Y15"/>
    <mergeCell ref="AA15:AA16"/>
    <mergeCell ref="W16:Y16"/>
    <mergeCell ref="AE15:AG15"/>
    <mergeCell ref="AE16:AG16"/>
    <mergeCell ref="AC20:AF20"/>
    <mergeCell ref="AC15:AC16"/>
    <mergeCell ref="AG20:AJ20"/>
    <mergeCell ref="T22:V22"/>
    <mergeCell ref="W23:Y23"/>
    <mergeCell ref="Z24:AB24"/>
    <mergeCell ref="AC19:AF19"/>
    <mergeCell ref="S19:T19"/>
    <mergeCell ref="U19:AB19"/>
    <mergeCell ref="Z21:AB21"/>
    <mergeCell ref="S20:T20"/>
    <mergeCell ref="U20:AB20"/>
    <mergeCell ref="T26:V26"/>
    <mergeCell ref="W26:Y26"/>
    <mergeCell ref="Z26:AB26"/>
    <mergeCell ref="AA31:AA32"/>
    <mergeCell ref="T27:V27"/>
    <mergeCell ref="W28:Y28"/>
    <mergeCell ref="Z29:AB29"/>
    <mergeCell ref="AC31:AC32"/>
    <mergeCell ref="AE31:AG31"/>
    <mergeCell ref="W32:Y32"/>
    <mergeCell ref="AE32:AG32"/>
    <mergeCell ref="AB31:AB32"/>
  </mergeCells>
  <printOptions/>
  <pageMargins left="0.7874015748031497" right="0.1968503937007874" top="0.7874015748031497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A1" sqref="A1:O1"/>
    </sheetView>
  </sheetViews>
  <sheetFormatPr defaultColWidth="4.625" defaultRowHeight="24.75" customHeight="1"/>
  <cols>
    <col min="1" max="19" width="4.625" style="20" customWidth="1"/>
    <col min="20" max="20" width="4.75390625" style="20" customWidth="1"/>
    <col min="21" max="16384" width="4.625" style="20" customWidth="1"/>
  </cols>
  <sheetData>
    <row r="1" spans="1:20" ht="19.5" customHeight="1">
      <c r="A1" s="96" t="s">
        <v>113</v>
      </c>
      <c r="B1" s="96"/>
      <c r="C1" s="96"/>
      <c r="D1" s="96"/>
      <c r="E1" s="96"/>
      <c r="F1" s="96"/>
      <c r="G1" s="96"/>
      <c r="H1" s="96"/>
      <c r="I1" s="96"/>
      <c r="J1" s="96"/>
      <c r="K1" s="97"/>
      <c r="L1" s="97"/>
      <c r="M1" s="97"/>
      <c r="N1" s="97"/>
      <c r="O1" s="97"/>
      <c r="P1" s="95" t="s">
        <v>33</v>
      </c>
      <c r="Q1" s="95"/>
      <c r="R1" s="95"/>
      <c r="S1" s="95"/>
      <c r="T1" s="95"/>
    </row>
    <row r="2" ht="19.5" customHeight="1"/>
    <row r="3" spans="1:14" ht="19.5" customHeight="1">
      <c r="A3" s="81" t="s">
        <v>33</v>
      </c>
      <c r="B3" s="81"/>
      <c r="C3" s="81"/>
      <c r="D3" s="81"/>
      <c r="E3" s="82" t="s">
        <v>114</v>
      </c>
      <c r="F3" s="82"/>
      <c r="G3" s="82"/>
      <c r="H3" s="82"/>
      <c r="I3" s="82"/>
      <c r="J3" s="82"/>
      <c r="K3" s="99" t="s">
        <v>35</v>
      </c>
      <c r="L3" s="99"/>
      <c r="M3" s="99"/>
      <c r="N3" s="99"/>
    </row>
    <row r="4" spans="1:19" ht="19.5" customHeight="1">
      <c r="A4" s="81" t="s">
        <v>40</v>
      </c>
      <c r="B4" s="81"/>
      <c r="C4" s="81"/>
      <c r="D4" s="81"/>
      <c r="E4" s="81"/>
      <c r="F4" s="81"/>
      <c r="G4" s="81"/>
      <c r="H4" s="81"/>
      <c r="I4" s="81"/>
      <c r="J4" s="81"/>
      <c r="K4" s="62" t="s">
        <v>107</v>
      </c>
      <c r="L4" s="62"/>
      <c r="M4" s="62"/>
      <c r="N4" s="62"/>
      <c r="O4" s="62" t="s">
        <v>131</v>
      </c>
      <c r="P4" s="62"/>
      <c r="Q4" s="62"/>
      <c r="R4" s="62"/>
      <c r="S4" s="102"/>
    </row>
    <row r="5" spans="1:10" ht="30" customHeight="1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2" ht="30" customHeight="1">
      <c r="A6" s="19"/>
      <c r="B6" s="19"/>
      <c r="C6" s="19"/>
      <c r="D6" s="19"/>
      <c r="E6" s="19"/>
      <c r="F6" s="19"/>
      <c r="G6" s="19"/>
      <c r="H6" s="19"/>
      <c r="I6" s="83" t="s">
        <v>34</v>
      </c>
      <c r="J6" s="83"/>
      <c r="K6" s="83"/>
      <c r="L6" s="83"/>
    </row>
    <row r="7" spans="7:22" ht="30" customHeight="1">
      <c r="G7" s="98"/>
      <c r="H7" s="98"/>
      <c r="I7" s="98"/>
      <c r="J7" s="98"/>
      <c r="K7" s="98"/>
      <c r="L7" s="98"/>
      <c r="M7" s="98"/>
      <c r="N7" s="98"/>
      <c r="U7" s="102"/>
      <c r="V7" s="102"/>
    </row>
    <row r="8" spans="4:18" ht="60" customHeight="1">
      <c r="D8" s="21"/>
      <c r="E8" s="22"/>
      <c r="F8" s="22"/>
      <c r="G8" s="23"/>
      <c r="H8" s="23"/>
      <c r="I8" s="23"/>
      <c r="J8" s="24"/>
      <c r="K8" s="23"/>
      <c r="L8" s="23"/>
      <c r="M8" s="23"/>
      <c r="N8" s="23"/>
      <c r="O8" s="22"/>
      <c r="P8" s="25"/>
      <c r="Q8" s="26"/>
      <c r="R8" s="26"/>
    </row>
    <row r="9" spans="4:18" ht="60" customHeight="1">
      <c r="D9" s="25"/>
      <c r="E9" s="23"/>
      <c r="F9" s="24"/>
      <c r="G9" s="27"/>
      <c r="H9" s="21"/>
      <c r="I9" s="84" t="s">
        <v>200</v>
      </c>
      <c r="J9" s="84"/>
      <c r="K9" s="85"/>
      <c r="L9" s="85"/>
      <c r="M9" s="21"/>
      <c r="N9" s="21"/>
      <c r="O9" s="28"/>
      <c r="P9" s="23"/>
      <c r="Q9" s="25"/>
      <c r="R9" s="25"/>
    </row>
    <row r="10" spans="4:18" ht="60" customHeight="1">
      <c r="D10" s="29"/>
      <c r="E10" s="84" t="s">
        <v>201</v>
      </c>
      <c r="F10" s="84"/>
      <c r="G10" s="85"/>
      <c r="H10" s="86"/>
      <c r="I10" s="21"/>
      <c r="J10" s="21"/>
      <c r="K10" s="21"/>
      <c r="L10" s="25"/>
      <c r="M10" s="87" t="s">
        <v>202</v>
      </c>
      <c r="N10" s="85"/>
      <c r="O10" s="84"/>
      <c r="P10" s="84"/>
      <c r="Q10" s="30"/>
      <c r="R10" s="22"/>
    </row>
    <row r="11" spans="4:18" ht="120" customHeight="1">
      <c r="D11" s="79" t="s">
        <v>36</v>
      </c>
      <c r="E11" s="80"/>
      <c r="F11" s="31"/>
      <c r="G11" s="31"/>
      <c r="H11" s="79" t="s">
        <v>38</v>
      </c>
      <c r="I11" s="80"/>
      <c r="J11" s="32"/>
      <c r="K11" s="32"/>
      <c r="L11" s="79" t="s">
        <v>39</v>
      </c>
      <c r="M11" s="80"/>
      <c r="N11" s="31"/>
      <c r="O11" s="32"/>
      <c r="P11" s="79" t="s">
        <v>37</v>
      </c>
      <c r="Q11" s="80"/>
      <c r="R11" s="31"/>
    </row>
    <row r="12" spans="4:18" ht="60" customHeight="1"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20" ht="45" customHeight="1">
      <c r="A13" s="88" t="s">
        <v>14</v>
      </c>
      <c r="B13" s="88"/>
      <c r="C13" s="88" t="s">
        <v>13</v>
      </c>
      <c r="D13" s="88"/>
      <c r="E13" s="88" t="s">
        <v>12</v>
      </c>
      <c r="F13" s="88"/>
      <c r="G13" s="88"/>
      <c r="H13" s="88"/>
      <c r="I13" s="88"/>
      <c r="J13" s="88"/>
      <c r="K13" s="88"/>
      <c r="L13" s="89"/>
      <c r="M13" s="91" t="s">
        <v>11</v>
      </c>
      <c r="N13" s="92"/>
      <c r="O13" s="92"/>
      <c r="P13" s="92"/>
      <c r="Q13" s="92"/>
      <c r="R13" s="92"/>
      <c r="S13" s="92"/>
      <c r="T13" s="90"/>
    </row>
    <row r="14" spans="1:20" ht="45" customHeight="1">
      <c r="A14" s="88" t="s">
        <v>203</v>
      </c>
      <c r="B14" s="88"/>
      <c r="C14" s="103">
        <v>0.4166666666666667</v>
      </c>
      <c r="D14" s="103"/>
      <c r="E14" s="93" t="s">
        <v>43</v>
      </c>
      <c r="F14" s="88"/>
      <c r="G14" s="88"/>
      <c r="H14" s="88" t="s">
        <v>10</v>
      </c>
      <c r="I14" s="88"/>
      <c r="J14" s="104" t="s">
        <v>44</v>
      </c>
      <c r="K14" s="105"/>
      <c r="L14" s="106"/>
      <c r="M14" s="100" t="s">
        <v>48</v>
      </c>
      <c r="N14" s="101"/>
      <c r="O14" s="107" t="s">
        <v>49</v>
      </c>
      <c r="P14" s="108"/>
      <c r="Q14" s="107" t="s">
        <v>50</v>
      </c>
      <c r="R14" s="108"/>
      <c r="S14" s="104" t="s">
        <v>51</v>
      </c>
      <c r="T14" s="105"/>
    </row>
    <row r="15" spans="1:20" ht="45" customHeight="1">
      <c r="A15" s="88" t="s">
        <v>202</v>
      </c>
      <c r="B15" s="88"/>
      <c r="C15" s="103">
        <v>0.46875</v>
      </c>
      <c r="D15" s="103"/>
      <c r="E15" s="93" t="s">
        <v>42</v>
      </c>
      <c r="F15" s="88"/>
      <c r="G15" s="88"/>
      <c r="H15" s="88" t="s">
        <v>10</v>
      </c>
      <c r="I15" s="88"/>
      <c r="J15" s="104" t="s">
        <v>46</v>
      </c>
      <c r="K15" s="105"/>
      <c r="L15" s="106"/>
      <c r="M15" s="94" t="s">
        <v>48</v>
      </c>
      <c r="N15" s="88"/>
      <c r="O15" s="104" t="s">
        <v>49</v>
      </c>
      <c r="P15" s="105"/>
      <c r="Q15" s="104" t="s">
        <v>50</v>
      </c>
      <c r="R15" s="105"/>
      <c r="S15" s="104" t="s">
        <v>51</v>
      </c>
      <c r="T15" s="105"/>
    </row>
    <row r="16" spans="1:20" ht="45" customHeight="1">
      <c r="A16" s="89"/>
      <c r="B16" s="90"/>
      <c r="C16" s="109">
        <v>0.5104166666666666</v>
      </c>
      <c r="D16" s="110"/>
      <c r="E16" s="111" t="s">
        <v>116</v>
      </c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3"/>
    </row>
    <row r="17" spans="1:20" ht="45" customHeight="1">
      <c r="A17" s="88" t="s">
        <v>204</v>
      </c>
      <c r="B17" s="88"/>
      <c r="C17" s="103">
        <v>0.5625</v>
      </c>
      <c r="D17" s="103"/>
      <c r="E17" s="93" t="s">
        <v>45</v>
      </c>
      <c r="F17" s="88"/>
      <c r="G17" s="88"/>
      <c r="H17" s="88" t="s">
        <v>10</v>
      </c>
      <c r="I17" s="88"/>
      <c r="J17" s="104" t="s">
        <v>47</v>
      </c>
      <c r="K17" s="105"/>
      <c r="L17" s="106"/>
      <c r="M17" s="94" t="s">
        <v>48</v>
      </c>
      <c r="N17" s="88"/>
      <c r="O17" s="104" t="s">
        <v>49</v>
      </c>
      <c r="P17" s="105"/>
      <c r="Q17" s="104" t="s">
        <v>50</v>
      </c>
      <c r="R17" s="105"/>
      <c r="S17" s="104" t="s">
        <v>51</v>
      </c>
      <c r="T17" s="105"/>
    </row>
    <row r="18" ht="30" customHeight="1"/>
    <row r="19" spans="3:20" ht="30" customHeight="1">
      <c r="C19" s="114" t="s">
        <v>205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</row>
    <row r="20" ht="30" customHeight="1"/>
    <row r="21" ht="30" customHeight="1"/>
    <row r="22" ht="30" customHeight="1"/>
  </sheetData>
  <sheetProtection/>
  <mergeCells count="52">
    <mergeCell ref="C19:T19"/>
    <mergeCell ref="P1:T1"/>
    <mergeCell ref="A1:O1"/>
    <mergeCell ref="G7:N7"/>
    <mergeCell ref="I9:L9"/>
    <mergeCell ref="O4:R4"/>
    <mergeCell ref="K3:N3"/>
    <mergeCell ref="J17:L17"/>
    <mergeCell ref="M14:N14"/>
    <mergeCell ref="Q15:R15"/>
    <mergeCell ref="M15:N15"/>
    <mergeCell ref="E16:T16"/>
    <mergeCell ref="M17:N17"/>
    <mergeCell ref="E17:G17"/>
    <mergeCell ref="H17:I17"/>
    <mergeCell ref="O17:P17"/>
    <mergeCell ref="E15:G15"/>
    <mergeCell ref="O14:P14"/>
    <mergeCell ref="O15:P15"/>
    <mergeCell ref="L11:M11"/>
    <mergeCell ref="J14:L14"/>
    <mergeCell ref="J15:L15"/>
    <mergeCell ref="M13:T13"/>
    <mergeCell ref="E13:L13"/>
    <mergeCell ref="H14:I14"/>
    <mergeCell ref="H15:I15"/>
    <mergeCell ref="E14:G14"/>
    <mergeCell ref="S14:T14"/>
    <mergeCell ref="S15:T15"/>
    <mergeCell ref="S17:T17"/>
    <mergeCell ref="Q14:R14"/>
    <mergeCell ref="Q17:R17"/>
    <mergeCell ref="A17:B17"/>
    <mergeCell ref="C13:D13"/>
    <mergeCell ref="C14:D14"/>
    <mergeCell ref="C15:D15"/>
    <mergeCell ref="C17:D17"/>
    <mergeCell ref="A14:B14"/>
    <mergeCell ref="A15:B15"/>
    <mergeCell ref="A16:B16"/>
    <mergeCell ref="C16:D16"/>
    <mergeCell ref="A13:B13"/>
    <mergeCell ref="D11:E11"/>
    <mergeCell ref="A3:D3"/>
    <mergeCell ref="E3:J3"/>
    <mergeCell ref="A4:J4"/>
    <mergeCell ref="I6:L6"/>
    <mergeCell ref="H11:I11"/>
    <mergeCell ref="K4:N4"/>
    <mergeCell ref="E10:H10"/>
    <mergeCell ref="M10:P10"/>
    <mergeCell ref="P11:Q11"/>
  </mergeCells>
  <printOptions/>
  <pageMargins left="0.7480314960629921" right="0.1968503937007874" top="0.7874015748031497" bottom="0.5905511811023623" header="0.3937007874015748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s.ishiwata</dc:creator>
  <cp:keywords/>
  <dc:description/>
  <cp:lastModifiedBy>masami</cp:lastModifiedBy>
  <cp:lastPrinted>2014-07-05T14:14:34Z</cp:lastPrinted>
  <dcterms:created xsi:type="dcterms:W3CDTF">2002-11-17T22:09:50Z</dcterms:created>
  <dcterms:modified xsi:type="dcterms:W3CDTF">2014-07-05T14:17:05Z</dcterms:modified>
  <cp:category/>
  <cp:version/>
  <cp:contentType/>
  <cp:contentStatus/>
</cp:coreProperties>
</file>